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u17\Desktop\Wireline Claim Form 2020 Effective May 12,  2021(EBB)\Wireline Claim Form 2021 Effective 05.01.2021 EBB\"/>
    </mc:Choice>
  </mc:AlternateContent>
  <xr:revisionPtr revIDLastSave="0" documentId="13_ncr:1_{AC202CE8-F43B-4992-8A77-CFFE8BB5F671}" xr6:coauthVersionLast="47" xr6:coauthVersionMax="47" xr10:uidLastSave="{00000000-0000-0000-0000-000000000000}"/>
  <bookViews>
    <workbookView xWindow="28680" yWindow="-120" windowWidth="29040" windowHeight="15840" xr2:uid="{2A91BC60-0BDC-42C0-9E37-94531D10D366}"/>
  </bookViews>
  <sheets>
    <sheet name="Claim Form Summary" sheetId="2" r:id="rId1"/>
    <sheet name="Data Fields" sheetId="1" r:id="rId2"/>
    <sheet name="Weighted Avg" sheetId="10" r:id="rId3"/>
    <sheet name="SSA" sheetId="3" r:id="rId4"/>
    <sheet name="EBB and SSA" sheetId="11" r:id="rId5"/>
    <sheet name="Lines 1,2,3,4 " sheetId="5" r:id="rId6"/>
    <sheet name="Lines 5,6,7,8,9" sheetId="6" r:id="rId7"/>
    <sheet name="Line 10" sheetId="8" r:id="rId8"/>
    <sheet name="Lines 11 &amp; 12" sheetId="9" r:id="rId9"/>
    <sheet name="Lines 13 &amp; 14" sheetId="4" r:id="rId10"/>
  </sheets>
  <definedNames>
    <definedName name="_ftn1" localSheetId="1">'Data Fields'!#REF!</definedName>
    <definedName name="_ftnref1" localSheetId="1">'Lines 11 &amp; 12'!#REF!</definedName>
    <definedName name="_xlnm.Print_Area" localSheetId="0">'Claim Form Summary'!$A$1:$B$76,'Claim Form Summary'!$A$78:$B$109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3" l="1"/>
  <c r="L6" i="3"/>
  <c r="L6" i="11"/>
  <c r="P6" i="3"/>
  <c r="N6" i="3"/>
  <c r="N16" i="11"/>
  <c r="P67" i="11" l="1"/>
  <c r="N67" i="11"/>
  <c r="N60" i="11"/>
  <c r="P60" i="11" s="1"/>
  <c r="N33" i="11"/>
  <c r="P33" i="11" s="1"/>
  <c r="N6" i="11"/>
  <c r="P6" i="11" s="1"/>
  <c r="N26" i="11"/>
  <c r="P26" i="11"/>
  <c r="L60" i="11"/>
  <c r="P68" i="11"/>
  <c r="P61" i="11"/>
  <c r="P54" i="11"/>
  <c r="P53" i="11"/>
  <c r="P51" i="11"/>
  <c r="P50" i="11"/>
  <c r="P44" i="11"/>
  <c r="P43" i="11"/>
  <c r="P41" i="11"/>
  <c r="P34" i="11"/>
  <c r="P27" i="11"/>
  <c r="P20" i="11"/>
  <c r="P19" i="11"/>
  <c r="P17" i="11"/>
  <c r="P16" i="11"/>
  <c r="P10" i="11"/>
  <c r="P7" i="11"/>
  <c r="J6" i="6"/>
  <c r="L6" i="6" s="1"/>
  <c r="H6" i="6"/>
  <c r="H290" i="5"/>
  <c r="H282" i="5"/>
  <c r="H274" i="5"/>
  <c r="H266" i="5"/>
  <c r="H257" i="5"/>
  <c r="H249" i="5"/>
  <c r="H241" i="5"/>
  <c r="H233" i="5"/>
  <c r="H225" i="5"/>
  <c r="H217" i="5"/>
  <c r="H209" i="5"/>
  <c r="F22" i="9"/>
  <c r="D22" i="9"/>
  <c r="P130" i="3"/>
  <c r="L130" i="3"/>
  <c r="CJ2" i="1" l="1"/>
  <c r="CP2" i="1"/>
  <c r="CM2" i="1"/>
  <c r="CH2" i="1"/>
  <c r="CG2" i="1"/>
  <c r="H214" i="5"/>
  <c r="H58" i="5"/>
  <c r="H54" i="5"/>
  <c r="H42" i="5"/>
  <c r="H38" i="5"/>
  <c r="H222" i="5"/>
  <c r="H190" i="5"/>
  <c r="H189" i="5"/>
  <c r="H174" i="5"/>
  <c r="H173" i="5"/>
  <c r="H158" i="5"/>
  <c r="H157" i="5"/>
  <c r="H142" i="5"/>
  <c r="H141" i="5"/>
  <c r="H126" i="5"/>
  <c r="H125" i="5"/>
  <c r="H110" i="5"/>
  <c r="H109" i="5"/>
  <c r="H94" i="5"/>
  <c r="H93" i="5"/>
  <c r="H78" i="5"/>
  <c r="H77" i="5"/>
  <c r="H62" i="5"/>
  <c r="H61" i="5"/>
  <c r="H46" i="5"/>
  <c r="H45" i="5"/>
  <c r="H30" i="5"/>
  <c r="H29" i="5"/>
  <c r="L68" i="11"/>
  <c r="N68" i="11" s="1"/>
  <c r="L67" i="11"/>
  <c r="L61" i="11"/>
  <c r="N61" i="11" s="1"/>
  <c r="L54" i="11"/>
  <c r="N54" i="11" s="1"/>
  <c r="L53" i="11"/>
  <c r="L51" i="11"/>
  <c r="N51" i="11" s="1"/>
  <c r="L50" i="11"/>
  <c r="L44" i="11"/>
  <c r="N44" i="11" s="1"/>
  <c r="L43" i="11"/>
  <c r="L41" i="11"/>
  <c r="N41" i="11" s="1"/>
  <c r="L40" i="11"/>
  <c r="L33" i="11"/>
  <c r="L34" i="11"/>
  <c r="L27" i="11"/>
  <c r="L26" i="11"/>
  <c r="L19" i="11"/>
  <c r="L20" i="11"/>
  <c r="L17" i="11"/>
  <c r="L16" i="11"/>
  <c r="L10" i="11"/>
  <c r="L9" i="11"/>
  <c r="L7" i="11"/>
  <c r="P131" i="3"/>
  <c r="L137" i="3"/>
  <c r="N137" i="3" s="1"/>
  <c r="P137" i="3" s="1"/>
  <c r="L134" i="3"/>
  <c r="N134" i="3"/>
  <c r="P134" i="3" s="1"/>
  <c r="L131" i="3"/>
  <c r="N131" i="3" s="1"/>
  <c r="L124" i="3"/>
  <c r="N124" i="3" s="1"/>
  <c r="P124" i="3" s="1"/>
  <c r="L121" i="3"/>
  <c r="N121" i="3" s="1"/>
  <c r="P121" i="3" s="1"/>
  <c r="L118" i="3"/>
  <c r="N118" i="3" s="1"/>
  <c r="P118" i="3" s="1"/>
  <c r="L120" i="3"/>
  <c r="N120" i="3" s="1"/>
  <c r="P120" i="3" s="1"/>
  <c r="L123" i="3"/>
  <c r="N123" i="3"/>
  <c r="P123" i="3" s="1"/>
  <c r="L111" i="3"/>
  <c r="N111" i="3" s="1"/>
  <c r="P111" i="3" s="1"/>
  <c r="L108" i="3"/>
  <c r="N108" i="3" s="1"/>
  <c r="P108" i="3" s="1"/>
  <c r="L105" i="3"/>
  <c r="N105" i="3" s="1"/>
  <c r="P105" i="3" s="1"/>
  <c r="L102" i="3"/>
  <c r="N102" i="3"/>
  <c r="P102" i="3" s="1"/>
  <c r="L99" i="3"/>
  <c r="N99" i="3" s="1"/>
  <c r="P99" i="3" s="1"/>
  <c r="L96" i="3"/>
  <c r="N96" i="3" s="1"/>
  <c r="P96" i="3" s="1"/>
  <c r="L86" i="3"/>
  <c r="N86" i="3" s="1"/>
  <c r="P86" i="3" s="1"/>
  <c r="P83" i="3"/>
  <c r="L80" i="3"/>
  <c r="N80" i="3" s="1"/>
  <c r="P80" i="3" s="1"/>
  <c r="L89" i="3"/>
  <c r="N89" i="3" s="1"/>
  <c r="P89" i="3" s="1"/>
  <c r="L77" i="3"/>
  <c r="N77" i="3" s="1"/>
  <c r="P77" i="3" s="1"/>
  <c r="L74" i="3"/>
  <c r="N74" i="3" s="1"/>
  <c r="P74" i="3" s="1"/>
  <c r="H37" i="5"/>
  <c r="H41" i="5"/>
  <c r="H53" i="5"/>
  <c r="H79" i="5" l="1"/>
  <c r="O2" i="1" s="1"/>
  <c r="H143" i="5"/>
  <c r="AA2" i="1" s="1"/>
  <c r="H47" i="5"/>
  <c r="I2" i="1" s="1"/>
  <c r="H111" i="5"/>
  <c r="U2" i="1" s="1"/>
  <c r="H175" i="5"/>
  <c r="AG2" i="1" s="1"/>
  <c r="H55" i="5"/>
  <c r="J2" i="1" s="1"/>
  <c r="H39" i="5"/>
  <c r="G2" i="1" s="1"/>
  <c r="H43" i="5"/>
  <c r="H63" i="5"/>
  <c r="L2" i="1" s="1"/>
  <c r="H127" i="5"/>
  <c r="X2" i="1" s="1"/>
  <c r="H191" i="5"/>
  <c r="AJ2" i="1" s="1"/>
  <c r="H31" i="5"/>
  <c r="F2" i="1" s="1"/>
  <c r="H95" i="5"/>
  <c r="R2" i="1" s="1"/>
  <c r="H159" i="5"/>
  <c r="AD2" i="1" s="1"/>
  <c r="H14" i="5"/>
  <c r="H13" i="5"/>
  <c r="H49" i="5" l="1"/>
  <c r="B10" i="2" s="1"/>
  <c r="H2" i="1"/>
  <c r="B8" i="1" s="1"/>
  <c r="H15" i="5"/>
  <c r="C2" i="1" s="1"/>
  <c r="N53" i="11"/>
  <c r="N50" i="11"/>
  <c r="N43" i="11"/>
  <c r="N40" i="11"/>
  <c r="P40" i="11" s="1"/>
  <c r="N34" i="11"/>
  <c r="N27" i="11"/>
  <c r="N20" i="11"/>
  <c r="N19" i="11"/>
  <c r="N17" i="11"/>
  <c r="N10" i="11"/>
  <c r="N9" i="11"/>
  <c r="P9" i="11" s="1"/>
  <c r="N7" i="11"/>
  <c r="B106" i="2"/>
  <c r="BZ2" i="1" l="1"/>
  <c r="BX2" i="1"/>
  <c r="CO2" i="1"/>
  <c r="CN2" i="1"/>
  <c r="CL2" i="1"/>
  <c r="CK2" i="1"/>
  <c r="CI2" i="1"/>
  <c r="CF2" i="1"/>
  <c r="H186" i="5" l="1"/>
  <c r="H185" i="5"/>
  <c r="H170" i="5"/>
  <c r="H169" i="5"/>
  <c r="H154" i="5"/>
  <c r="H153" i="5"/>
  <c r="H138" i="5"/>
  <c r="H137" i="5"/>
  <c r="H122" i="5"/>
  <c r="H121" i="5"/>
  <c r="H106" i="5"/>
  <c r="H105" i="5"/>
  <c r="H90" i="5"/>
  <c r="H89" i="5"/>
  <c r="H74" i="5"/>
  <c r="H73" i="5"/>
  <c r="H57" i="5"/>
  <c r="H59" i="5" s="1"/>
  <c r="H26" i="5"/>
  <c r="H25" i="5"/>
  <c r="H10" i="5"/>
  <c r="H9" i="5"/>
  <c r="L133" i="3"/>
  <c r="N133" i="3" s="1"/>
  <c r="P133" i="3" s="1"/>
  <c r="L104" i="3"/>
  <c r="N104" i="3" s="1"/>
  <c r="P104" i="3" s="1"/>
  <c r="L98" i="3"/>
  <c r="N98" i="3" s="1"/>
  <c r="P98" i="3" s="1"/>
  <c r="L82" i="3"/>
  <c r="N82" i="3" s="1"/>
  <c r="P82" i="3" s="1"/>
  <c r="L76" i="3"/>
  <c r="N76" i="3" s="1"/>
  <c r="P76" i="3" s="1"/>
  <c r="L65" i="3"/>
  <c r="N65" i="3" s="1"/>
  <c r="P65" i="3" s="1"/>
  <c r="L64" i="3"/>
  <c r="N64" i="3" s="1"/>
  <c r="P64" i="3" s="1"/>
  <c r="L52" i="3"/>
  <c r="N52" i="3" s="1"/>
  <c r="P52" i="3" s="1"/>
  <c r="L51" i="3"/>
  <c r="N51" i="3" s="1"/>
  <c r="P51" i="3" s="1"/>
  <c r="L37" i="3"/>
  <c r="N37" i="3" s="1"/>
  <c r="P37" i="3" s="1"/>
  <c r="L36" i="3"/>
  <c r="N36" i="3" s="1"/>
  <c r="P36" i="3" s="1"/>
  <c r="L31" i="3"/>
  <c r="N31" i="3" s="1"/>
  <c r="P31" i="3" s="1"/>
  <c r="L30" i="3"/>
  <c r="N30" i="3" s="1"/>
  <c r="P30" i="3" s="1"/>
  <c r="L16" i="3"/>
  <c r="N16" i="3" s="1"/>
  <c r="P16" i="3" s="1"/>
  <c r="L15" i="3"/>
  <c r="N15" i="3" s="1"/>
  <c r="P15" i="3" s="1"/>
  <c r="L10" i="3"/>
  <c r="N10" i="3" s="1"/>
  <c r="P10" i="3" s="1"/>
  <c r="N9" i="3"/>
  <c r="P9" i="3" s="1"/>
  <c r="H65" i="5" l="1"/>
  <c r="B11" i="2" s="1"/>
  <c r="K2" i="1"/>
  <c r="B9" i="1" s="1"/>
  <c r="H27" i="5"/>
  <c r="E2" i="1" s="1"/>
  <c r="H107" i="5"/>
  <c r="T2" i="1" s="1"/>
  <c r="H123" i="5"/>
  <c r="W2" i="1" s="1"/>
  <c r="H155" i="5"/>
  <c r="AC2" i="1" s="1"/>
  <c r="H187" i="5"/>
  <c r="AI2" i="1" s="1"/>
  <c r="H75" i="5"/>
  <c r="N2" i="1" s="1"/>
  <c r="H139" i="5"/>
  <c r="Z2" i="1" s="1"/>
  <c r="H91" i="5"/>
  <c r="Q2" i="1" s="1"/>
  <c r="H171" i="5"/>
  <c r="AF2" i="1" s="1"/>
  <c r="H11" i="5"/>
  <c r="B2" i="1" s="1"/>
  <c r="H198" i="5" l="1"/>
  <c r="H206" i="5"/>
  <c r="H102" i="5"/>
  <c r="H6" i="5"/>
  <c r="H22" i="5"/>
  <c r="H287" i="5"/>
  <c r="H286" i="5"/>
  <c r="H288" i="5" s="1"/>
  <c r="H279" i="5"/>
  <c r="H278" i="5"/>
  <c r="H271" i="5"/>
  <c r="H270" i="5"/>
  <c r="H182" i="5"/>
  <c r="H181" i="5"/>
  <c r="H166" i="5"/>
  <c r="H165" i="5"/>
  <c r="H167" i="5" s="1"/>
  <c r="H150" i="5"/>
  <c r="H149" i="5"/>
  <c r="H177" i="5" l="1"/>
  <c r="B19" i="2" s="1"/>
  <c r="AE2" i="1"/>
  <c r="B16" i="1" s="1"/>
  <c r="AV2" i="1"/>
  <c r="B29" i="1" s="1"/>
  <c r="H151" i="5"/>
  <c r="H183" i="5"/>
  <c r="H272" i="5"/>
  <c r="H280" i="5"/>
  <c r="L136" i="3"/>
  <c r="N136" i="3" s="1"/>
  <c r="P136" i="3" s="1"/>
  <c r="N130" i="3"/>
  <c r="L117" i="3"/>
  <c r="N117" i="3" s="1"/>
  <c r="P117" i="3" s="1"/>
  <c r="H263" i="5"/>
  <c r="H262" i="5"/>
  <c r="H134" i="5"/>
  <c r="H133" i="5"/>
  <c r="H135" i="5" s="1"/>
  <c r="L101" i="3"/>
  <c r="N101" i="3" s="1"/>
  <c r="P101" i="3" s="1"/>
  <c r="L107" i="3"/>
  <c r="N107" i="3" s="1"/>
  <c r="P107" i="3" s="1"/>
  <c r="L79" i="3"/>
  <c r="N79" i="3" s="1"/>
  <c r="P79" i="3" s="1"/>
  <c r="L85" i="3"/>
  <c r="N85" i="3" s="1"/>
  <c r="P85" i="3" s="1"/>
  <c r="L88" i="3"/>
  <c r="H193" i="5" l="1"/>
  <c r="B20" i="2" s="1"/>
  <c r="AH2" i="1"/>
  <c r="B17" i="1" s="1"/>
  <c r="H161" i="5"/>
  <c r="B18" i="2" s="1"/>
  <c r="AB2" i="1"/>
  <c r="B15" i="1" s="1"/>
  <c r="H145" i="5"/>
  <c r="B17" i="2" s="1"/>
  <c r="Y2" i="1"/>
  <c r="B14" i="1" s="1"/>
  <c r="B33" i="2"/>
  <c r="AU2" i="1"/>
  <c r="B28" i="1" s="1"/>
  <c r="B32" i="2"/>
  <c r="AT2" i="1"/>
  <c r="B27" i="1" s="1"/>
  <c r="H264" i="5"/>
  <c r="H221" i="5"/>
  <c r="H223" i="5" s="1"/>
  <c r="H213" i="5"/>
  <c r="H215" i="5" s="1"/>
  <c r="L110" i="3"/>
  <c r="N110" i="3" s="1"/>
  <c r="P110" i="3" s="1"/>
  <c r="L95" i="3"/>
  <c r="N95" i="3" s="1"/>
  <c r="P95" i="3" s="1"/>
  <c r="N88" i="3"/>
  <c r="P88" i="3" s="1"/>
  <c r="L73" i="3"/>
  <c r="N73" i="3" s="1"/>
  <c r="P73" i="3" s="1"/>
  <c r="B24" i="2" l="1"/>
  <c r="AM2" i="1"/>
  <c r="B20" i="1" s="1"/>
  <c r="AN2" i="1"/>
  <c r="B21" i="1" s="1"/>
  <c r="B25" i="2"/>
  <c r="B31" i="2"/>
  <c r="AS2" i="1"/>
  <c r="B26" i="1" s="1"/>
  <c r="N40" i="3"/>
  <c r="P40" i="3" s="1"/>
  <c r="L19" i="3"/>
  <c r="N19" i="3" s="1"/>
  <c r="P19" i="3" s="1"/>
  <c r="L7" i="3"/>
  <c r="N7" i="3" s="1"/>
  <c r="P7" i="3" s="1"/>
  <c r="L28" i="3"/>
  <c r="N28" i="3" s="1"/>
  <c r="P28" i="3" s="1"/>
  <c r="C20" i="4" l="1"/>
  <c r="C11" i="4"/>
  <c r="B82" i="2" l="1"/>
  <c r="B81" i="2"/>
  <c r="DI2" i="1" l="1"/>
  <c r="DH2" i="1"/>
  <c r="DG2" i="1"/>
  <c r="DF2" i="1"/>
  <c r="DE2" i="1"/>
  <c r="DD2" i="1"/>
  <c r="DC2" i="1"/>
  <c r="CZ2" i="1"/>
  <c r="CY2" i="1"/>
  <c r="CX2" i="1"/>
  <c r="CW2" i="1"/>
  <c r="CV2" i="1"/>
  <c r="CU2" i="1"/>
  <c r="CT2" i="1"/>
  <c r="CS2" i="1"/>
  <c r="CR2" i="1"/>
  <c r="CE2" i="1"/>
  <c r="CB2" i="1"/>
  <c r="CA2" i="1"/>
  <c r="BY2" i="1"/>
  <c r="BW2" i="1"/>
  <c r="BV2" i="1"/>
  <c r="BU2" i="1"/>
  <c r="H51" i="6" l="1"/>
  <c r="J51" i="6" s="1"/>
  <c r="L51" i="6" s="1"/>
  <c r="H47" i="6"/>
  <c r="J47" i="6" s="1"/>
  <c r="L47" i="6" s="1"/>
  <c r="H43" i="6"/>
  <c r="J43" i="6" s="1"/>
  <c r="L43" i="6" s="1"/>
  <c r="H39" i="6"/>
  <c r="J39" i="6" s="1"/>
  <c r="L39" i="6" s="1"/>
  <c r="H35" i="6"/>
  <c r="J35" i="6" s="1"/>
  <c r="L35" i="6" s="1"/>
  <c r="H31" i="6"/>
  <c r="J31" i="6" s="1"/>
  <c r="L31" i="6" s="1"/>
  <c r="H27" i="6"/>
  <c r="J27" i="6" s="1"/>
  <c r="L27" i="6" s="1"/>
  <c r="H23" i="6"/>
  <c r="J23" i="6" s="1"/>
  <c r="L23" i="6" s="1"/>
  <c r="H19" i="6"/>
  <c r="J19" i="6" s="1"/>
  <c r="L19" i="6" s="1"/>
  <c r="H15" i="6"/>
  <c r="J15" i="6" s="1"/>
  <c r="L15" i="6" s="1"/>
  <c r="H11" i="6"/>
  <c r="J11" i="6" s="1"/>
  <c r="L11" i="6" s="1"/>
  <c r="H10" i="6"/>
  <c r="J10" i="6" s="1"/>
  <c r="L10" i="6" s="1"/>
  <c r="H14" i="6"/>
  <c r="J14" i="6" s="1"/>
  <c r="L14" i="6" s="1"/>
  <c r="H18" i="6"/>
  <c r="J18" i="6" s="1"/>
  <c r="L18" i="6" s="1"/>
  <c r="H22" i="6"/>
  <c r="J22" i="6" s="1"/>
  <c r="L22" i="6" s="1"/>
  <c r="H26" i="6"/>
  <c r="J26" i="6" s="1"/>
  <c r="L26" i="6" s="1"/>
  <c r="H30" i="6"/>
  <c r="J30" i="6" s="1"/>
  <c r="L30" i="6" s="1"/>
  <c r="H34" i="6"/>
  <c r="J34" i="6" s="1"/>
  <c r="L34" i="6" s="1"/>
  <c r="H38" i="6"/>
  <c r="J38" i="6" s="1"/>
  <c r="L38" i="6" s="1"/>
  <c r="H42" i="6"/>
  <c r="J42" i="6" s="1"/>
  <c r="L42" i="6" s="1"/>
  <c r="H46" i="6"/>
  <c r="J46" i="6" s="1"/>
  <c r="L46" i="6" s="1"/>
  <c r="H50" i="6"/>
  <c r="J50" i="6" s="1"/>
  <c r="L50" i="6" s="1"/>
  <c r="H7" i="6"/>
  <c r="J7" i="6" s="1"/>
  <c r="L7" i="6" s="1"/>
  <c r="L48" i="6" l="1"/>
  <c r="B49" i="2" s="1"/>
  <c r="BG2" i="1" s="1"/>
  <c r="L52" i="6"/>
  <c r="B50" i="2" s="1"/>
  <c r="BH2" i="1" s="1"/>
  <c r="L24" i="6"/>
  <c r="B41" i="2" s="1"/>
  <c r="BA2" i="1" s="1"/>
  <c r="L44" i="6"/>
  <c r="B48" i="2" s="1"/>
  <c r="BF2" i="1" s="1"/>
  <c r="L40" i="6"/>
  <c r="B47" i="2" s="1"/>
  <c r="BE2" i="1" s="1"/>
  <c r="L32" i="6"/>
  <c r="B44" i="2" s="1"/>
  <c r="BC2" i="1" s="1"/>
  <c r="L36" i="6"/>
  <c r="B45" i="2" s="1"/>
  <c r="BD2" i="1" s="1"/>
  <c r="L28" i="6"/>
  <c r="B42" i="2" s="1"/>
  <c r="BB2" i="1" s="1"/>
  <c r="L20" i="6"/>
  <c r="B40" i="2" s="1"/>
  <c r="AZ2" i="1" s="1"/>
  <c r="L12" i="6"/>
  <c r="B37" i="2" s="1"/>
  <c r="AX2" i="1" s="1"/>
  <c r="L16" i="6"/>
  <c r="B39" i="2" s="1"/>
  <c r="AY2" i="1" s="1"/>
  <c r="L8" i="6"/>
  <c r="B36" i="2" l="1"/>
  <c r="AW2" i="1" s="1"/>
  <c r="B62" i="2" l="1"/>
  <c r="BS2" i="1" s="1"/>
  <c r="B60" i="2"/>
  <c r="BR2" i="1" s="1"/>
  <c r="B59" i="2"/>
  <c r="BQ2" i="1" s="1"/>
  <c r="B58" i="2"/>
  <c r="BP2" i="1" s="1"/>
  <c r="H5" i="5"/>
  <c r="H7" i="5" s="1"/>
  <c r="H21" i="5"/>
  <c r="H23" i="5" s="1"/>
  <c r="L68" i="3"/>
  <c r="L67" i="3"/>
  <c r="L62" i="3"/>
  <c r="L61" i="3"/>
  <c r="L55" i="3"/>
  <c r="L54" i="3"/>
  <c r="L49" i="3"/>
  <c r="L48" i="3"/>
  <c r="L43" i="3"/>
  <c r="L42" i="3"/>
  <c r="L39" i="3"/>
  <c r="L34" i="3"/>
  <c r="L33" i="3"/>
  <c r="L27" i="3"/>
  <c r="L22" i="3"/>
  <c r="L21" i="3"/>
  <c r="L18" i="3"/>
  <c r="L13" i="3"/>
  <c r="L12" i="3"/>
  <c r="D2" i="1" l="1"/>
  <c r="B7" i="1" s="1"/>
  <c r="H33" i="5"/>
  <c r="B9" i="2" s="1"/>
  <c r="H17" i="5"/>
  <c r="B8" i="2" s="1"/>
  <c r="A2" i="1"/>
  <c r="B6" i="1" s="1"/>
  <c r="K8" i="10"/>
  <c r="J8" i="10"/>
  <c r="CQ2" i="1" s="1"/>
  <c r="B90" i="2" l="1"/>
  <c r="CD2" i="1" s="1"/>
  <c r="B32" i="9"/>
  <c r="C7" i="8"/>
  <c r="B54" i="2" s="1"/>
  <c r="BO2" i="1" s="1"/>
  <c r="N68" i="3"/>
  <c r="P68" i="3" s="1"/>
  <c r="N67" i="3"/>
  <c r="P67" i="3" s="1"/>
  <c r="N62" i="3"/>
  <c r="P62" i="3" s="1"/>
  <c r="N61" i="3"/>
  <c r="P61" i="3" s="1"/>
  <c r="N55" i="3"/>
  <c r="P55" i="3" s="1"/>
  <c r="N54" i="3"/>
  <c r="P54" i="3" s="1"/>
  <c r="N49" i="3"/>
  <c r="P49" i="3" s="1"/>
  <c r="N48" i="3"/>
  <c r="P48" i="3" s="1"/>
  <c r="N43" i="3"/>
  <c r="P43" i="3" s="1"/>
  <c r="N42" i="3"/>
  <c r="P42" i="3" s="1"/>
  <c r="N39" i="3"/>
  <c r="P39" i="3" s="1"/>
  <c r="N34" i="3"/>
  <c r="P34" i="3" s="1"/>
  <c r="N33" i="3"/>
  <c r="P33" i="3" s="1"/>
  <c r="N27" i="3"/>
  <c r="P27" i="3" s="1"/>
  <c r="N22" i="3"/>
  <c r="P22" i="3" s="1"/>
  <c r="N21" i="3"/>
  <c r="P21" i="3" s="1"/>
  <c r="N18" i="3"/>
  <c r="P18" i="3" s="1"/>
  <c r="N13" i="3"/>
  <c r="P13" i="3" s="1"/>
  <c r="N12" i="3"/>
  <c r="P12" i="3" s="1"/>
  <c r="C22" i="9" l="1"/>
  <c r="B15" i="9"/>
  <c r="B22" i="9" s="1"/>
  <c r="H254" i="5"/>
  <c r="H253" i="5"/>
  <c r="H238" i="5"/>
  <c r="H237" i="5"/>
  <c r="H246" i="5"/>
  <c r="H245" i="5"/>
  <c r="H230" i="5"/>
  <c r="H229" i="5"/>
  <c r="H205" i="5"/>
  <c r="H207" i="5" s="1"/>
  <c r="H197" i="5"/>
  <c r="H199" i="5" s="1"/>
  <c r="H201" i="5" s="1"/>
  <c r="H118" i="5"/>
  <c r="H117" i="5"/>
  <c r="H86" i="5"/>
  <c r="H85" i="5"/>
  <c r="H101" i="5"/>
  <c r="H103" i="5" s="1"/>
  <c r="H70" i="5"/>
  <c r="H69" i="5"/>
  <c r="H71" i="5" l="1"/>
  <c r="H81" i="5" s="1"/>
  <c r="B13" i="2" s="1"/>
  <c r="H119" i="5"/>
  <c r="H239" i="5"/>
  <c r="B22" i="2"/>
  <c r="AK2" i="1"/>
  <c r="B18" i="1" s="1"/>
  <c r="B23" i="2"/>
  <c r="AL2" i="1"/>
  <c r="B19" i="1" s="1"/>
  <c r="H113" i="5"/>
  <c r="B15" i="2" s="1"/>
  <c r="S2" i="1"/>
  <c r="B12" i="1" s="1"/>
  <c r="H231" i="5"/>
  <c r="H87" i="5"/>
  <c r="H247" i="5"/>
  <c r="H255" i="5"/>
  <c r="B34" i="2"/>
  <c r="DA2" i="1"/>
  <c r="M2" i="1" l="1"/>
  <c r="B10" i="1" s="1"/>
  <c r="AQ2" i="1"/>
  <c r="B24" i="1" s="1"/>
  <c r="B29" i="2"/>
  <c r="B30" i="2"/>
  <c r="AR2" i="1"/>
  <c r="B25" i="1" s="1"/>
  <c r="AO2" i="1"/>
  <c r="B22" i="1" s="1"/>
  <c r="B27" i="2"/>
  <c r="H97" i="5"/>
  <c r="B14" i="2" s="1"/>
  <c r="B63" i="2" s="1"/>
  <c r="P2" i="1"/>
  <c r="B11" i="1" s="1"/>
  <c r="AP2" i="1"/>
  <c r="B23" i="1" s="1"/>
  <c r="B28" i="2"/>
  <c r="H129" i="5"/>
  <c r="B16" i="2" s="1"/>
  <c r="V2" i="1"/>
  <c r="B13" i="1" s="1"/>
  <c r="DB2" i="1"/>
  <c r="BT2" i="1" l="1"/>
</calcChain>
</file>

<file path=xl/sharedStrings.xml><?xml version="1.0" encoding="utf-8"?>
<sst xmlns="http://schemas.openxmlformats.org/spreadsheetml/2006/main" count="1427" uniqueCount="461">
  <si>
    <t>California LifeLine Report and Claim Form</t>
  </si>
  <si>
    <t>For Period of ______________</t>
  </si>
  <si>
    <t>California LifeLine Service Provider _______________</t>
  </si>
  <si>
    <t>CPCN _________</t>
  </si>
  <si>
    <t>BASIC SERVICE RECOVERY</t>
  </si>
  <si>
    <t>1.  Allowable SSA for Flat Rate Service, F</t>
  </si>
  <si>
    <t>1.1  Allowable SSA for Flat Rate Service, F (Tribal)</t>
  </si>
  <si>
    <t>1.4 Allowable SSA for Flate Rate Service, F -Do Not Meet Federal Broadband Standards</t>
  </si>
  <si>
    <t>1.5 Allowable SSA for Flat Rate Service, F (Tribal) - Do Not Meet Federal Broadband Standards</t>
  </si>
  <si>
    <t>2.  Allowable SSA for Flat Rate Service, CA-only eligibility</t>
  </si>
  <si>
    <t>2.1  Allowable SSA for Flat Rate Service, C (Tribal)</t>
  </si>
  <si>
    <t>2.2  Allowable SSA for Flat Rate Service, C (TTY)</t>
  </si>
  <si>
    <t>2.3  Allowable SSA for Flat Rate Service, C (TTY and Tribal)</t>
  </si>
  <si>
    <t>3.  Allowable SSA for Measured Rate Service, F</t>
  </si>
  <si>
    <t>3.1  Allowable SSA for Measured Rate Service, F (Tribal)</t>
  </si>
  <si>
    <t>4.  Allowable SSA for Measured Rate Service, CA-only eligibility</t>
  </si>
  <si>
    <t>4.1  Allowable SSA for Measured Rate Service, C (Tribal)</t>
  </si>
  <si>
    <t>4.2  Allowable SSA for Measured Rate Service, C (TTY)</t>
  </si>
  <si>
    <t>4.3  Allowable SSA for Measured Rate Service, C (TTY and Tribal)</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</si>
  <si>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</si>
  <si>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</si>
  <si>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</si>
  <si>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</si>
  <si>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</si>
  <si>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</si>
  <si>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</si>
  <si>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</si>
  <si>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</si>
  <si>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</si>
  <si>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</si>
  <si>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</si>
  <si>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</si>
  <si>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</si>
  <si>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</si>
  <si>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</si>
  <si>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</si>
  <si>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</si>
  <si>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</si>
  <si>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</si>
  <si>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</si>
  <si>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</si>
  <si>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</si>
  <si>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</si>
  <si>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</si>
  <si>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</si>
  <si>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</si>
  <si>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</si>
  <si>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</si>
  <si>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</si>
  <si>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</si>
  <si>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</si>
  <si>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</si>
  <si>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</si>
  <si>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</si>
  <si>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</si>
  <si>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</si>
  <si>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</si>
  <si>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</si>
  <si>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Measured Rate subscribers, F</t>
  </si>
  <si>
    <t>End-of-month Measured Rate subscribers, C</t>
  </si>
  <si>
    <t>End-of-month Total Subscribers</t>
  </si>
  <si>
    <t>Weighted Average Subscribers, F - Do Not Meet Federal Broadband Standards</t>
  </si>
  <si>
    <t>Weighted Average Subscribers, C - Do Not Meet Federal Broadband Standards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</si>
  <si>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</si>
  <si>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</si>
  <si>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</si>
  <si>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</si>
  <si>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</si>
  <si>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</si>
  <si>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</si>
  <si>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</si>
  <si>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</si>
  <si>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</si>
  <si>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</si>
  <si>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3, SSA MR, F</t>
  </si>
  <si>
    <t>Claim Form Line 3.1, SSA MR, F, Tribal</t>
  </si>
  <si>
    <t xml:space="preserve">Claim Form Line 3.4, SSA MR, F - Do Not Meet Broadband Standards </t>
  </si>
  <si>
    <t xml:space="preserve">Claim Form Line 3.5, SSA MR, F, Tribal - Do Not Meet Broadband Standards </t>
  </si>
  <si>
    <t>Claim Form Line 4, SSA MR, C</t>
  </si>
  <si>
    <t>Claim Form Line 4.1, SSA MR, C, Tribal</t>
  </si>
  <si>
    <t>Claim Form Line 4.2, SSA MR, C, TTY</t>
  </si>
  <si>
    <t>Claim Form Line 4.3, SSA MR, C, TTY and Tribal</t>
  </si>
  <si>
    <t xml:space="preserve">Claim Form Line 4.4, SSA MR, C - Do Not Meet Broadband Standards </t>
  </si>
  <si>
    <t xml:space="preserve">Claim Form Line 4.5, SSA MR, C, Tribal - Do Not Meet Broadband Standards </t>
  </si>
  <si>
    <t xml:space="preserve">Claim Form Line 4.6, SSA MR, C, TTY - Do Not Meet Broadband Standards </t>
  </si>
  <si>
    <t xml:space="preserve">Claim Form Line 4.7, SSA MR, C, TTY and Tribal - Do Not Meet Broadband Standards </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</si>
  <si>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</si>
  <si>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</si>
  <si>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</si>
  <si>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</si>
  <si>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</si>
  <si>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</si>
  <si>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</si>
  <si>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</si>
  <si>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</si>
  <si>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</si>
  <si>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</si>
  <si>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</si>
  <si>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9, Untimed Calls</t>
  </si>
  <si>
    <t>Claim Form Line 9a, Untimed Calls Adjustments</t>
  </si>
  <si>
    <t>Claim Form Line 9.1, Untimed Calls, TTY</t>
  </si>
  <si>
    <t>Claim Form Line 9.1a, Untimed Calls, TTY Adjustments</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</si>
  <si>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</si>
  <si>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</si>
  <si>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</si>
  <si>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</si>
  <si>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</si>
  <si>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</si>
  <si>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New Connection</t>
  </si>
  <si>
    <t>EOM FR subscribers, F</t>
  </si>
  <si>
    <t>EOM FR subscribers, C</t>
  </si>
  <si>
    <t>EOM MR subscribers, F</t>
  </si>
  <si>
    <t>EOM MR subscribers, C</t>
  </si>
  <si>
    <t>EOM Total subscribers</t>
  </si>
  <si>
    <t>Weighted Average subscribers, F - Do Not Meet Federal Broadband Standards</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</si>
  <si>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</si>
  <si>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</si>
  <si>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</si>
  <si>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</si>
  <si>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</si>
  <si>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</si>
  <si>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</si>
  <si>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</si>
  <si>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</si>
  <si>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</si>
  <si>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</si>
  <si>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</si>
  <si>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</si>
  <si>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</si>
  <si>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</si>
  <si>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California LifeLine Administrator Weighted Average Report</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</si>
  <si>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</si>
  <si>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</si>
  <si>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</si>
  <si>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</si>
  <si>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</si>
  <si>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</si>
  <si>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</si>
  <si>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</si>
  <si>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</si>
  <si>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</si>
  <si>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</si>
  <si>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</si>
  <si>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1.  SSA Calculation</t>
  </si>
  <si>
    <t>Reimbursement for 1st LifeLine line</t>
  </si>
  <si>
    <t>(Col A)</t>
  </si>
  <si>
    <t>(Col B)</t>
  </si>
  <si>
    <t>(Col C)</t>
  </si>
  <si>
    <t>(Col D)</t>
  </si>
  <si>
    <t>(Col E)</t>
  </si>
  <si>
    <t>(Col F)</t>
  </si>
  <si>
    <t>(Col G)</t>
  </si>
  <si>
    <t>(Col H)</t>
  </si>
  <si>
    <t>(Col I)</t>
  </si>
  <si>
    <t>(Col J)</t>
  </si>
  <si>
    <t>(Col K)</t>
  </si>
  <si>
    <t>(Col L)</t>
  </si>
  <si>
    <t>(Col M)</t>
  </si>
  <si>
    <t>(Col N)</t>
  </si>
  <si>
    <t>Claim Form Line #</t>
  </si>
  <si>
    <t>Type of Service</t>
  </si>
  <si>
    <t>Regular Basic Service Rate</t>
  </si>
  <si>
    <t>EUCL Charge</t>
  </si>
  <si>
    <r>
      <t xml:space="preserve">LifeLine Funding Type </t>
    </r>
    <r>
      <rPr>
        <vertAlign val="superscript"/>
        <sz val="10"/>
        <rFont val="Calibri"/>
        <family val="2"/>
        <scheme val="minor"/>
      </rPr>
      <t>1</t>
    </r>
  </si>
  <si>
    <t>State Makeup for Federal Support 
(if Funding Type is C)</t>
  </si>
  <si>
    <r>
      <t xml:space="preserve">Maximum SSA - 
</t>
    </r>
    <r>
      <rPr>
        <b/>
        <sz val="10"/>
        <rFont val="Calibri"/>
        <family val="2"/>
        <scheme val="minor"/>
      </rPr>
      <t xml:space="preserve">$14.85 </t>
    </r>
    <r>
      <rPr>
        <b/>
        <vertAlign val="superscript"/>
        <sz val="10"/>
        <rFont val="Calibri"/>
        <family val="2"/>
        <scheme val="minor"/>
      </rPr>
      <t>2</t>
    </r>
  </si>
  <si>
    <t xml:space="preserve">EAS Additional Support </t>
  </si>
  <si>
    <t>Flat</t>
  </si>
  <si>
    <t>F</t>
  </si>
  <si>
    <t>C</t>
  </si>
  <si>
    <t>Measured</t>
  </si>
  <si>
    <t>Reimbursement for Tribal Subscribers</t>
  </si>
  <si>
    <t>Reimbursement for 2nd Lifeline Line for TTY</t>
  </si>
  <si>
    <t>Reimbursement for 2nd LifeLine Line for TTY for Tribal Subscribers</t>
  </si>
  <si>
    <t>Reimbursement for 1st LifeLine line that Do not Meet Federal Broadband Standards</t>
  </si>
  <si>
    <t>State Makeup for Federal Support 
(if Funding Type C or F do not meet federal broadband standards)</t>
  </si>
  <si>
    <t>Flat*</t>
  </si>
  <si>
    <t>Measured*</t>
  </si>
  <si>
    <t>Reimbursement for Tribal Subscribers that Do not Meet Federal Broadband Standards</t>
  </si>
  <si>
    <t>State Makeup for Federal Support 
(if Funding Type is F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</si>
  <si>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</si>
  <si>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</si>
  <si>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</si>
  <si>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t>Footnotes</t>
  </si>
  <si>
    <r>
      <rPr>
        <vertAlign val="superscript"/>
        <sz val="10"/>
        <rFont val="Calibri"/>
        <family val="2"/>
        <scheme val="minor"/>
      </rPr>
      <t>1</t>
    </r>
    <r>
      <rPr>
        <sz val="10"/>
        <rFont val="Calibri"/>
        <family val="2"/>
        <scheme val="minor"/>
      </rPr>
      <t xml:space="preserve"> C=California Only, F=Federal and California</t>
    </r>
  </si>
  <si>
    <t>Service Description</t>
  </si>
  <si>
    <t>Reimbursement Amount Per Subscriber</t>
  </si>
  <si>
    <t>Weighted Average Subscriber Count</t>
  </si>
  <si>
    <t>Total  (Reimbursement Amount X Weighted Average)</t>
  </si>
  <si>
    <t xml:space="preserve">Flat Rate </t>
  </si>
  <si>
    <t>Flat Rate (Tribal)</t>
  </si>
  <si>
    <t>Flat Rate**</t>
  </si>
  <si>
    <t>Flat Rate (Tribal)**</t>
  </si>
  <si>
    <t>Flat Rate (TTY)</t>
  </si>
  <si>
    <t>Flat Rate (TTY and Tribal)</t>
  </si>
  <si>
    <t>Flat**</t>
  </si>
  <si>
    <t>Flat Rate (TTY)**</t>
  </si>
  <si>
    <t>Flat Rate (TTY and Tribal)**</t>
  </si>
  <si>
    <t>Measured Rate</t>
  </si>
  <si>
    <t>Measured Rate (Tribal)</t>
  </si>
  <si>
    <t>Measured Rate**</t>
  </si>
  <si>
    <t>Measured Rate (Tribal)**</t>
  </si>
  <si>
    <t>Measured Rate (TTY)</t>
  </si>
  <si>
    <t>Measured Rate (TTY and Tribal)</t>
  </si>
  <si>
    <t>Measured Rate (TTY)**</t>
  </si>
  <si>
    <t>Measured Rate (TTY and Tribal)**</t>
  </si>
  <si>
    <t>** Does Not Meet Federal Broadband Standards</t>
  </si>
  <si>
    <t>Col (L)</t>
  </si>
  <si>
    <t>Service Description - Detail</t>
  </si>
  <si>
    <t>Regular Charge</t>
  </si>
  <si>
    <t>LifeLine Charge</t>
  </si>
  <si>
    <t>Federal Support</t>
  </si>
  <si>
    <t>Lost Revenue 
(E-F-G)</t>
  </si>
  <si>
    <t>Maximum State Reimbursement Amount - $39</t>
  </si>
  <si>
    <t>Amount of Charge Eligible for Reimbursment (Lesser of Col H or I)</t>
  </si>
  <si>
    <t>Quantity</t>
  </si>
  <si>
    <t>Total State Reimbursement Amount (J x K)</t>
  </si>
  <si>
    <t>Connection Charges</t>
  </si>
  <si>
    <t>Connection Charges (Tribal)</t>
  </si>
  <si>
    <t>Connection Charge</t>
  </si>
  <si>
    <t>Connecton Charge (Tribal)</t>
  </si>
  <si>
    <t>Connection Charges (TTY)</t>
  </si>
  <si>
    <t>Connection Charges (TTY &amp; Tribal)</t>
  </si>
  <si>
    <t>Conversion Charge</t>
  </si>
  <si>
    <t>Conversion Charge (Tribal)</t>
  </si>
  <si>
    <t>Conversion Charges</t>
  </si>
  <si>
    <t>Conversion Charges (Tribal)</t>
  </si>
  <si>
    <t>Conversion Charges (TTY)</t>
  </si>
  <si>
    <t>Conversion Charges (Tribal &amp; TTY)</t>
  </si>
  <si>
    <t>Allowable Recovery Untimed Calls</t>
  </si>
  <si>
    <t>9</t>
  </si>
  <si>
    <t>Calls</t>
  </si>
  <si>
    <t>Rate</t>
  </si>
  <si>
    <t>Amount</t>
  </si>
  <si>
    <t>1-60</t>
  </si>
  <si>
    <t>Allowable Recovery Untimed Calls Adjustments</t>
  </si>
  <si>
    <t>9a</t>
  </si>
  <si>
    <t>Allowable Recovery Untimed Calls (TTY)</t>
  </si>
  <si>
    <t>9.1</t>
  </si>
  <si>
    <t>Allowable Recovery Untimed Calls (TTY) Adjustments</t>
  </si>
  <si>
    <t>9.1a</t>
  </si>
  <si>
    <t>Type of Expense</t>
  </si>
  <si>
    <t>Amount Remitted to Taxing/Surcharge Authority</t>
  </si>
  <si>
    <t>Bill and Keep / Rate Case Surcharge</t>
  </si>
  <si>
    <t>Federal Excise Tax</t>
  </si>
  <si>
    <t>Local Tax</t>
  </si>
  <si>
    <t xml:space="preserve">Total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</si>
  <si>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</si>
  <si>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</si>
  <si>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</si>
  <si>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</si>
  <si>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</si>
  <si>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</si>
  <si>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</si>
  <si>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</si>
  <si>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</si>
  <si>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</si>
  <si>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</si>
  <si>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</si>
  <si>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</si>
  <si>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</si>
  <si>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</si>
  <si>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</si>
  <si>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</si>
  <si>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</si>
  <si>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</si>
  <si>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</si>
  <si>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</si>
  <si>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</si>
  <si>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Line 13- Implementation Costs</t>
  </si>
  <si>
    <t>Subscriber Notifications</t>
  </si>
  <si>
    <t>Line 14 - Other Expenses and True-Ups</t>
  </si>
  <si>
    <t>Other expenses, true-ups and credits</t>
  </si>
  <si>
    <t>Tribal Lands (Y/N)</t>
  </si>
  <si>
    <t>TTY Indicator  (Y/N)</t>
  </si>
  <si>
    <t>Federal Broadband Standards</t>
  </si>
  <si>
    <t>1a</t>
  </si>
  <si>
    <t>2a</t>
  </si>
  <si>
    <t>1.1a</t>
  </si>
  <si>
    <t>2.1a</t>
  </si>
  <si>
    <t>2.2a</t>
  </si>
  <si>
    <t>2.3a</t>
  </si>
  <si>
    <t>1.4a</t>
  </si>
  <si>
    <t>2.4a</t>
  </si>
  <si>
    <t>1.5a</t>
  </si>
  <si>
    <t>2.5a</t>
  </si>
  <si>
    <t>2.6a</t>
  </si>
  <si>
    <t>2.7a</t>
  </si>
  <si>
    <t>USAC Service Type</t>
  </si>
  <si>
    <t>Federal Broadband Standards (Y/N)</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</si>
  <si>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2021, service providers should update maximum SSA to reflect the amount stated in the most recent SSA Administrative Letter, available at http://cpuc.ca.gov/General.aspx?id=1100</t>
    </r>
  </si>
  <si>
    <t>Claim Form Line 1a, SSA FR, F (Transition from Measured)</t>
  </si>
  <si>
    <t xml:space="preserve">Claim Form Line 1.4, SSA FR, F -Do Not Meet Federal Broadband Standards </t>
  </si>
  <si>
    <t>Claim Form Line 1.4a, SSA FR, F -Do Not Meet Federal Broadband Standards (Transition from Measured)</t>
  </si>
  <si>
    <t>Claim Form Line 1.5a, SSA FR, F, Tribal - Do Not Meet Broadband Standards (Transition from Measured)</t>
  </si>
  <si>
    <t>Claim Form Line 2a, SSA FR, C (Transition from Measured)</t>
  </si>
  <si>
    <t xml:space="preserve">Claim Form Line 2.2, SSA FR, C, TTY </t>
  </si>
  <si>
    <t>Claim Form Line 1.1a, SSA FR, F, Tribal (Transition from Measured)</t>
  </si>
  <si>
    <t>Claim Form Line 2.1a, SSA FR, C, Tribal (Transition from Measured)</t>
  </si>
  <si>
    <t>Claim Form Line 2.3a, SSA FR, C, TTY and Tribal (Transition from Measured)</t>
  </si>
  <si>
    <t>Claim Form Line 2.4a, SSA FR, C  - Do Not Meet Broadband Standards (Transition from Measured)</t>
  </si>
  <si>
    <t xml:space="preserve">Claim Form Line 2.4, SSA FR, C  - Do Not Meet Broadband Standards </t>
  </si>
  <si>
    <t>Claim Form Line 2.5a, SSA FR, C, Tribal - Do Not Meet Broadband Standards (Transition from Measured)</t>
  </si>
  <si>
    <t>Claim Form Line 2.6a, SSA FR, C, TTY - Do Not Meet Broadband Standards (Transition from Measured)</t>
  </si>
  <si>
    <t>Claim Form Line 2.7a, SSA FR, C, TTY and Tribal - Do Not Meet Broadband Standards (Transition from Measured)</t>
  </si>
  <si>
    <r>
      <t xml:space="preserve">Weighted Average Subscribers, C - Do Not Meet Federal Broadband Standards </t>
    </r>
    <r>
      <rPr>
        <b/>
        <sz val="10"/>
        <rFont val="Calibri"/>
        <family val="2"/>
      </rPr>
      <t>(Transition from Measured)</t>
    </r>
  </si>
  <si>
    <r>
      <t xml:space="preserve">Weighted Average Subscribers, F - Do Not Meet Federal Broadband Standards </t>
    </r>
    <r>
      <rPr>
        <b/>
        <sz val="10"/>
        <rFont val="Calibri"/>
        <family val="2"/>
      </rPr>
      <t>(Transition from Measured)</t>
    </r>
  </si>
  <si>
    <t>Weighted Average subscribers, F (Transition from Measured)</t>
  </si>
  <si>
    <t>Weighted Average subscribers, F - Do Not Meet Federal Broadband Standards (Transition from Measured)</t>
  </si>
  <si>
    <t xml:space="preserve">Weighted Average subscribers, C (Transition from Measured) </t>
  </si>
  <si>
    <t xml:space="preserve">Weighted Average subscribers, C - Do Not Meet Federal Broadband Standards (Transition from Measured) </t>
  </si>
  <si>
    <t>(Col 0)</t>
  </si>
  <si>
    <t>(Col P)</t>
  </si>
  <si>
    <r>
      <t xml:space="preserve">State Makeup for Transition Bill Credit from Measured Service Plan to Flat Service </t>
    </r>
    <r>
      <rPr>
        <vertAlign val="superscript"/>
        <sz val="10"/>
        <rFont val="Calibri"/>
        <family val="2"/>
        <scheme val="minor"/>
      </rPr>
      <t>3</t>
    </r>
    <r>
      <rPr>
        <sz val="10"/>
        <rFont val="Calibri"/>
        <family val="2"/>
        <scheme val="minor"/>
      </rPr>
      <t xml:space="preserve"> </t>
    </r>
  </si>
  <si>
    <t>Transition from Measured Service (Y/N)</t>
  </si>
  <si>
    <t>Lost Revenue (Col C+D-H-I-J)</t>
  </si>
  <si>
    <r>
      <t>End-of-month Flat Rate subscribers, F</t>
    </r>
    <r>
      <rPr>
        <b/>
        <sz val="10"/>
        <rFont val="Calibri"/>
        <family val="2"/>
      </rPr>
      <t xml:space="preserve"> (Transition from Measured)</t>
    </r>
  </si>
  <si>
    <r>
      <t xml:space="preserve">End-of-month Flat Rate subscribers, C </t>
    </r>
    <r>
      <rPr>
        <b/>
        <sz val="10"/>
        <rFont val="Calibri"/>
        <family val="2"/>
      </rPr>
      <t>(Transition from Measured)</t>
    </r>
  </si>
  <si>
    <t>EOM FR subscribers, F (Transition from Measured)</t>
  </si>
  <si>
    <t>EOM FR subscribers, C (Transition from Measured)</t>
  </si>
  <si>
    <t>State Reimbursement Amount per Subscriber                   (Col J+K+N+O)</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</si>
  <si>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</si>
  <si>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</si>
  <si>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</si>
  <si>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</si>
  <si>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</si>
  <si>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</si>
  <si>
    <r>
      <t>Emergency Broadband Benefit (EBB) (Y/N)</t>
    </r>
    <r>
      <rPr>
        <b/>
        <vertAlign val="superscript"/>
        <sz val="11"/>
        <rFont val="Calibri"/>
        <family val="2"/>
        <scheme val="minor"/>
      </rPr>
      <t>1</t>
    </r>
  </si>
  <si>
    <r>
      <rPr>
        <vertAlign val="superscript"/>
        <sz val="10"/>
        <rFont val="Arial"/>
        <family val="2"/>
      </rPr>
      <t>1</t>
    </r>
    <r>
      <rPr>
        <sz val="10"/>
        <rFont val="Arial"/>
      </rPr>
      <t xml:space="preserve">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</si>
  <si>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Weighted Average Count</t>
  </si>
  <si>
    <t>Funding Type F</t>
  </si>
  <si>
    <t xml:space="preserve">Weighted Average Subscribers, F  - Meets Federal Broadband Standards </t>
  </si>
  <si>
    <r>
      <t xml:space="preserve">Weighted Average Subscribers, F  - Meets Federal Broadband Standards  </t>
    </r>
    <r>
      <rPr>
        <b/>
        <sz val="10"/>
        <rFont val="Calibri"/>
        <family val="2"/>
      </rPr>
      <t>(Transition from Measured)</t>
    </r>
    <r>
      <rPr>
        <sz val="10"/>
        <rFont val="Calibri"/>
        <family val="2"/>
      </rPr>
      <t xml:space="preserve"> </t>
    </r>
  </si>
  <si>
    <t xml:space="preserve">Weighted Average Subscribers, C - Meets Federal Broadband Standards </t>
  </si>
  <si>
    <r>
      <t xml:space="preserve">Weighted Average Subscribers, C - Meets Federal Broadband Standards  </t>
    </r>
    <r>
      <rPr>
        <b/>
        <sz val="10"/>
        <rFont val="Calibri"/>
        <family val="2"/>
      </rPr>
      <t>(Transition from Measured)</t>
    </r>
  </si>
  <si>
    <t>Funding Type C</t>
  </si>
  <si>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wireline providers for providing a $2.00 transition bill credit per participant that transitions from a measured rate plan to a flat rate plan for the first six months after the participant’s transition. The $2.00 bill credits shall not impact the Specific Support Amounts calculation and shall not be included in the lost revenue calculation. All transitions from Measure to Flat will be categorized as "a".</t>
    </r>
  </si>
  <si>
    <r>
      <t>3</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</si>
  <si>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r>
      <t>Emergecy Broadband Benefit Program (up to $50)</t>
    </r>
    <r>
      <rPr>
        <vertAlign val="superscript"/>
        <sz val="9"/>
        <rFont val="Calibri"/>
        <family val="2"/>
        <scheme val="minor"/>
      </rPr>
      <t>3</t>
    </r>
  </si>
  <si>
    <t>Federal Support
  up to $9.25 + $25</t>
  </si>
  <si>
    <t>Federal Support
  up to $5.25 + $25</t>
  </si>
  <si>
    <r>
      <t>Emergecy Broadband Benefit Program (up to $75)</t>
    </r>
    <r>
      <rPr>
        <vertAlign val="superscript"/>
        <sz val="9"/>
        <rFont val="Calibri"/>
        <family val="2"/>
        <scheme val="minor"/>
      </rPr>
      <t>3</t>
    </r>
  </si>
  <si>
    <t>State Makeup for Federal Support   up to $9.25 + $25
(if Funding Type is C)</t>
  </si>
  <si>
    <t>1 EBB</t>
  </si>
  <si>
    <t>2 EBB</t>
  </si>
  <si>
    <t>Weighted Average Subscribers, F - Meets Federal Broadband Standards - EBB</t>
  </si>
  <si>
    <t>Weighted Average Subscribers, F - Do Not Meet Federal Broadband Standards - EBB**</t>
  </si>
  <si>
    <t>Weighted Average Subscribers, C - Meets Federal Broadband Standards - EBB</t>
  </si>
  <si>
    <t>Weighted Average Subscribers, C - Do Not Meet Federal Broadband Standards - EBB**</t>
  </si>
  <si>
    <t>Reimbursement for 1st LifeLine line - Funding Type F</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</si>
  <si>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</si>
  <si>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</si>
  <si>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</si>
  <si>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</si>
  <si>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</si>
  <si>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</si>
  <si>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</si>
  <si>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</si>
  <si>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</si>
  <si>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</si>
  <si>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</si>
  <si>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Reimbursement for 1st Measured Rate LifeLine line - Funding Type F</t>
  </si>
  <si>
    <t>Reimbursement for 1st Mesured Rate LifeLine line that Do not Meet Federal Broadband Standards - Funding Type F</t>
  </si>
  <si>
    <t>Reimbursement for 1st Measured Rate LifeLine line - Funding Type C</t>
  </si>
  <si>
    <t>State Makeup for Federal Support 
(if Funding Type is C) up to $9.25 + $25</t>
  </si>
  <si>
    <t>State Makeup for Federal Support 
(If Funding Type is C) up to $9.25 + $25</t>
  </si>
  <si>
    <t>Lost Revenue (Col C+D-H-I-J-K)</t>
  </si>
  <si>
    <t>1.1 EBB</t>
  </si>
  <si>
    <t>2.1 EBB</t>
  </si>
  <si>
    <t>2.2 EBB</t>
  </si>
  <si>
    <t>2.3 EBB</t>
  </si>
  <si>
    <t>1.4 EBB</t>
  </si>
  <si>
    <t>2.4 EBB</t>
  </si>
  <si>
    <t>1.5 EBB</t>
  </si>
  <si>
    <t>2.5 EBB</t>
  </si>
  <si>
    <t>2.6 EBB</t>
  </si>
  <si>
    <t>2.7 EBB</t>
  </si>
  <si>
    <t>Reimbursement for 2nd Measured Rate Lifeline Line for TTY - Funding Type C</t>
  </si>
  <si>
    <t>Reimbursement for Measured Rate Tribal Subscribers  - Funding Type C</t>
  </si>
  <si>
    <t>Reimbursement for Measured Rate Tribal Subscribers that Do not Meet Federal Broadband Standards - Funding Type F</t>
  </si>
  <si>
    <t>Reimbursement for Measured Rate Tribal Subscribers  - Funding Type F</t>
  </si>
  <si>
    <t>Reimbursement for 2nd Measured Rate Lifeline Line for TTY that Do not Meet Federal Broadband Standards - Funding Type C</t>
  </si>
  <si>
    <t>Reimbursement for Measured Rate Tribal Subscribers that Do not Meet Federal Broadband Standards - Funding Type C</t>
  </si>
  <si>
    <t>Reimbursement for 2nd Measured Rate LifeLine Line for TTY for Tribal Subscribers that Do not Meet Federal Broadband Standards - Funding Type C</t>
  </si>
  <si>
    <t>Reimbursement for 1st Measured Rate LifeLine Line that Do not Meet Federal Broadband Standards - Funding Type C</t>
  </si>
  <si>
    <t>Subtotal</t>
  </si>
  <si>
    <t>Reimbursement for 2nd Measured Rate LifeLine Line for TTY for Tribal Subscribers - Funding Type C</t>
  </si>
  <si>
    <t>9.  Allowable Recovery – Untimed Calls (Not Available)</t>
  </si>
  <si>
    <t xml:space="preserve">Claim Form Line 1 EBB, SSA FR, F </t>
  </si>
  <si>
    <t xml:space="preserve">Claim Form Line 1.1 EBB, SSA FR, F, Tribal </t>
  </si>
  <si>
    <t xml:space="preserve">Claim Form Line 1.4 EBB, SSA FR, F -Do Not Meet Federal Broadband Standards </t>
  </si>
  <si>
    <t xml:space="preserve">Claim Form Line 1.5 EBB, SSA FR, F, Tribal - Do Not Meet Broadband Standards </t>
  </si>
  <si>
    <t xml:space="preserve">Claim Form Line 2 EBB, SSA FR, C </t>
  </si>
  <si>
    <t xml:space="preserve">Claim Form Line 2.1 EBB, SSA FR, C, Tribal </t>
  </si>
  <si>
    <t>Claim Form Line 2.2a, SSA FR, C, TTY (Transition from Measured)</t>
  </si>
  <si>
    <t xml:space="preserve">Claim Form Line 2.2 EBB, SSA FR, C, TTY </t>
  </si>
  <si>
    <t xml:space="preserve">Claim Form Line 2.3 EBB, SSA FR, C, TTY and Tribal </t>
  </si>
  <si>
    <t xml:space="preserve">Claim Form Line 2.4 EBB, SSA FR, C  - Do Not Meet Broadband Standards </t>
  </si>
  <si>
    <t xml:space="preserve">Claim Form Line 2.5 EBB, SSA FR, C, Tribal - Do Not Meet Broadband Standards </t>
  </si>
  <si>
    <t xml:space="preserve">Claim Form Line 2.6 EBB, SSA FR, C, TTY - Do Not Meet Broadband Standards </t>
  </si>
  <si>
    <t xml:space="preserve">Claim Form Line 2.7 EBB, SSA FR, C, TTY and Tribal - Do Not Meet Broadband Standards </t>
  </si>
  <si>
    <t>End-of-Month Count</t>
  </si>
  <si>
    <t>Lines 1</t>
  </si>
  <si>
    <t>Lines 2</t>
  </si>
  <si>
    <t>Lines 1.1</t>
  </si>
  <si>
    <t>Lines 1.4</t>
  </si>
  <si>
    <t>Lines 1.5</t>
  </si>
  <si>
    <t>Lines 2.1</t>
  </si>
  <si>
    <t>Lines 2.2</t>
  </si>
  <si>
    <t>Lines 2.3</t>
  </si>
  <si>
    <t>Lines 2.4</t>
  </si>
  <si>
    <t>Lines 2.5</t>
  </si>
  <si>
    <t>Lines 2.6</t>
  </si>
  <si>
    <t>Blank</t>
  </si>
  <si>
    <t>NA</t>
  </si>
  <si>
    <t>Lines 2.7</t>
  </si>
  <si>
    <t>Lines 3</t>
  </si>
  <si>
    <t>Lines 4</t>
  </si>
  <si>
    <t>Lines 3.1</t>
  </si>
  <si>
    <t>Lines 3.4</t>
  </si>
  <si>
    <t>Lines 3.5</t>
  </si>
  <si>
    <t>Lines 4.1</t>
  </si>
  <si>
    <t>Lines 4.2</t>
  </si>
  <si>
    <t>Lines 4.3</t>
  </si>
  <si>
    <t>Lines 4.4</t>
  </si>
  <si>
    <t>Lines 4.5</t>
  </si>
  <si>
    <t>Lines 4.6</t>
  </si>
  <si>
    <t>Lines 4.7</t>
  </si>
  <si>
    <t>Lines 1 - 4</t>
  </si>
  <si>
    <t>Review with the "Claim Form Summary" Tab</t>
  </si>
  <si>
    <t>Weighted Average subscribers, F Meets Federal Broadband Standards</t>
  </si>
  <si>
    <t>Weighted Average subscribers, F Meets Federal Broadband Standards - EBB</t>
  </si>
  <si>
    <t>Weighted Average subscribers, F - Do Not Meet Federal Broadband Standards -EBB</t>
  </si>
  <si>
    <t>Weighted Average subscribers, C - Meets Broadband Standards</t>
  </si>
  <si>
    <t>Weighted Average subscribers, C - Meets Broadband Standards - EBB</t>
  </si>
  <si>
    <t>Weighted Average subscribers, C - Do Not Meet Federal Broadband Standards - EBB</t>
  </si>
  <si>
    <t>5.  Line 10 for Surcharges and Taxes</t>
  </si>
  <si>
    <t xml:space="preserve">6.  Line 11 and 12 for Administrative Expense Recovery </t>
  </si>
  <si>
    <t>7.  Line 13 for Implementation Costs and 14 for Other Expenses</t>
  </si>
  <si>
    <t>Lines 9 and 9.1 for Untimed Calls (Not Available)</t>
  </si>
  <si>
    <t>2.  SSA Calculation</t>
  </si>
  <si>
    <t>3.   Lines 1, 2, 3, 4 for monthly recurring charges</t>
  </si>
  <si>
    <t>4.  Lines 5, 6, 7, and 8 for non-recurring charges.</t>
  </si>
  <si>
    <t>D. 20-10-006 – Program eliminated subsidies for measured rate plans, effective December 1, 2020.</t>
  </si>
  <si>
    <t>(Col O)</t>
  </si>
  <si>
    <t>State Reimbursement Amount per Subscriber                   (Col K+N+O)</t>
  </si>
  <si>
    <t>Federal Support up to $5.25</t>
  </si>
  <si>
    <t>State Makeup for Federal Support upt
(if Funding Type C or F do not meet federal broadband standards)</t>
  </si>
  <si>
    <t>Federal Support up to $9.25</t>
  </si>
  <si>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</si>
  <si>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</si>
  <si>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</si>
  <si>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</si>
  <si>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3.4 Allowable SSA For Measured Rate Service, F -Do Not Meet Broadband Standards**</t>
  </si>
  <si>
    <t>3.5 Allowable SSA For Measured Rate Service, F (Tribal) - Do Not Meet Broadband Standards**</t>
  </si>
  <si>
    <t>4.4  Allowable SSA for Measured Rate Service, CA-only eligibility -Do Not Meet Broadband Standards**</t>
  </si>
  <si>
    <t>4.5  Allowable SSA for Measured Rate Service, C (Tribal) -Do Not Meet Broadband Standards**</t>
  </si>
  <si>
    <t>4.6  Allowable SSA for Measured Rate Service, C (TTY) -Do Not Meet Broadband Standards**</t>
  </si>
  <si>
    <t>4.7  Allowable SSA for Measured Rate Service, C (TTY and Tribal) -Do Not Meet Broadband Standards**</t>
  </si>
  <si>
    <t>**Do Not Meet Federal Broadband Standards</t>
  </si>
  <si>
    <t>Claim Form effective 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</si>
</sst>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8"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10"/>
      <name val="Times New Roman"/>
      <family val="1"/>
    </font>
    <font>
      <sz val="9"/>
      <name val="Arial"/>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u/>
      <sz val="10"/>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
      <b/>
      <sz val="11"/>
      <color indexed="8"/>
      <name val="Calibri"/>
      <family val="2"/>
      <scheme val="minor"/>
    </font>
    <font>
      <b/>
      <sz val="9"/>
      <name val="Calibri"/>
      <family val="2"/>
      <scheme val="minor"/>
    </font>
    <font>
      <b/>
      <vertAlign val="superscript"/>
      <sz val="11"/>
      <name val="Calibri"/>
      <family val="2"/>
      <scheme val="minor"/>
    </font>
    <font>
      <vertAlign val="superscript"/>
      <sz val="10"/>
      <name val="Arial"/>
      <family val="2"/>
    </font>
    <font>
      <b/>
      <sz val="16"/>
      <name val="Calibri"/>
      <family val="2"/>
    </font>
    <font>
      <vertAlign val="superscript"/>
      <sz val="9"/>
      <name val="Calibri"/>
      <family val="2"/>
      <scheme val="minor"/>
    </font>
    <font>
      <b/>
      <sz val="14"/>
      <name val="Calibri"/>
      <family val="2"/>
    </font>
    <font>
      <b/>
      <sz val="10"/>
      <name val="Arial"/>
      <family val="2"/>
    </font>
  </fonts>
  <fills count="14">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00B0F0"/>
        <bgColor indexed="64"/>
      </patternFill>
    </fill>
    <fill>
      <patternFill patternType="solid">
        <fgColor theme="5" tint="0.399975585192419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0" fontId="10" fillId="0" borderId="0"/>
    <xf numFmtId="0" fontId="10" fillId="0" borderId="0"/>
    <xf numFmtId="44" fontId="17" fillId="0" borderId="0" applyFont="0" applyFill="0" applyBorder="0" applyAlignment="0" applyProtection="0"/>
    <xf numFmtId="43" fontId="3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cellStyleXfs>
  <cellXfs count="720">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0" fontId="8" fillId="0" borderId="0" xfId="0" applyFont="1" applyAlignment="1">
      <alignment horizontal="justify"/>
    </xf>
    <xf numFmtId="0" fontId="1" fillId="0" borderId="0" xfId="0" applyFont="1"/>
    <xf numFmtId="0" fontId="0" fillId="0" borderId="0" xfId="0" applyAlignment="1">
      <alignment wrapText="1"/>
    </xf>
    <xf numFmtId="0" fontId="5" fillId="0" borderId="0" xfId="0" applyFont="1"/>
    <xf numFmtId="49" fontId="0" fillId="0" borderId="0" xfId="0" applyNumberFormat="1"/>
    <xf numFmtId="0" fontId="0" fillId="0" borderId="0" xfId="0" applyFill="1"/>
    <xf numFmtId="0" fontId="12" fillId="0" borderId="0" xfId="0" applyFont="1" applyAlignment="1">
      <alignment horizontal="left"/>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0" fontId="12" fillId="0" borderId="7" xfId="0" applyFont="1" applyBorder="1" applyAlignment="1">
      <alignment horizontal="left"/>
    </xf>
    <xf numFmtId="0" fontId="12" fillId="0" borderId="7" xfId="0" applyFont="1" applyBorder="1"/>
    <xf numFmtId="0" fontId="12" fillId="0" borderId="0" xfId="0" applyFont="1" applyBorder="1" applyAlignment="1">
      <alignment horizontal="center" wrapText="1"/>
    </xf>
    <xf numFmtId="4" fontId="12" fillId="0" borderId="0" xfId="0" applyNumberFormat="1" applyFont="1" applyAlignment="1"/>
    <xf numFmtId="4" fontId="12" fillId="0" borderId="0" xfId="0" applyNumberFormat="1" applyFont="1" applyAlignment="1">
      <alignment wrapText="1"/>
    </xf>
    <xf numFmtId="0" fontId="12" fillId="0" borderId="5" xfId="0" applyFont="1" applyBorder="1" applyAlignment="1">
      <alignment horizontal="center" wrapText="1"/>
    </xf>
    <xf numFmtId="4" fontId="12" fillId="0" borderId="0" xfId="0" applyNumberFormat="1" applyFont="1" applyFill="1" applyAlignment="1">
      <alignment horizontal="right" wrapText="1"/>
    </xf>
    <xf numFmtId="43" fontId="10" fillId="0" borderId="0" xfId="0" applyNumberFormat="1" applyFont="1"/>
    <xf numFmtId="0" fontId="13" fillId="0" borderId="0" xfId="0" applyFont="1"/>
    <xf numFmtId="0" fontId="13" fillId="0" borderId="0" xfId="0" applyFont="1" applyAlignment="1">
      <alignment horizontal="center"/>
    </xf>
    <xf numFmtId="0" fontId="15" fillId="0" borderId="0" xfId="0" applyFont="1" applyAlignment="1">
      <alignment vertical="center"/>
    </xf>
    <xf numFmtId="0" fontId="16" fillId="0" borderId="0" xfId="0" applyFont="1"/>
    <xf numFmtId="0" fontId="0" fillId="0" borderId="0" xfId="0"/>
    <xf numFmtId="0" fontId="5" fillId="0" borderId="0" xfId="0" applyFont="1" applyAlignment="1"/>
    <xf numFmtId="0" fontId="12" fillId="0" borderId="1" xfId="0" applyFont="1" applyBorder="1" applyAlignment="1">
      <alignment horizontal="center" vertical="top" wrapText="1"/>
    </xf>
    <xf numFmtId="0" fontId="10" fillId="0" borderId="0" xfId="0" applyFont="1"/>
    <xf numFmtId="0" fontId="18" fillId="0" borderId="0" xfId="0" applyFont="1"/>
    <xf numFmtId="0" fontId="19" fillId="0" borderId="0" xfId="0" applyFont="1"/>
    <xf numFmtId="0" fontId="20" fillId="0" borderId="0" xfId="0" applyFont="1" applyAlignment="1">
      <alignment horizontal="justify"/>
    </xf>
    <xf numFmtId="0" fontId="20" fillId="0" borderId="0" xfId="0" applyFont="1"/>
    <xf numFmtId="0" fontId="21" fillId="0" borderId="0" xfId="0" applyFont="1"/>
    <xf numFmtId="0" fontId="22" fillId="0" borderId="0" xfId="0" applyFont="1"/>
    <xf numFmtId="0" fontId="23" fillId="0" borderId="0" xfId="0" applyFont="1"/>
    <xf numFmtId="0" fontId="20" fillId="0" borderId="0" xfId="0" applyFont="1" applyAlignment="1">
      <alignment wrapText="1"/>
    </xf>
    <xf numFmtId="0" fontId="20" fillId="0" borderId="0" xfId="0" applyFont="1" applyFill="1"/>
    <xf numFmtId="0" fontId="20" fillId="0" borderId="1" xfId="0" applyFont="1" applyBorder="1" applyAlignment="1">
      <alignment wrapText="1"/>
    </xf>
    <xf numFmtId="0" fontId="24" fillId="0" borderId="0" xfId="0" applyFont="1" applyFill="1" applyAlignment="1">
      <alignment vertical="top" wrapText="1"/>
    </xf>
    <xf numFmtId="0" fontId="20" fillId="0" borderId="3" xfId="0" applyFont="1" applyBorder="1"/>
    <xf numFmtId="0" fontId="20" fillId="0" borderId="0" xfId="0" applyFont="1" applyFill="1" applyBorder="1"/>
    <xf numFmtId="0" fontId="20" fillId="0" borderId="0" xfId="0" applyFont="1" applyBorder="1"/>
    <xf numFmtId="0" fontId="20" fillId="0" borderId="5" xfId="0" applyFont="1" applyBorder="1"/>
    <xf numFmtId="0" fontId="26" fillId="0" borderId="0" xfId="0" applyFont="1" applyAlignment="1">
      <alignment wrapText="1"/>
    </xf>
    <xf numFmtId="0" fontId="27" fillId="0" borderId="0" xfId="0" applyFont="1" applyAlignment="1">
      <alignment wrapText="1"/>
    </xf>
    <xf numFmtId="0" fontId="20" fillId="0" borderId="1" xfId="0" applyFont="1" applyBorder="1" applyAlignment="1">
      <alignment vertical="top" wrapText="1"/>
    </xf>
    <xf numFmtId="0" fontId="20" fillId="0" borderId="1" xfId="0" applyFont="1" applyBorder="1" applyAlignment="1">
      <alignment horizontal="center" vertical="top" wrapText="1"/>
    </xf>
    <xf numFmtId="49" fontId="28" fillId="0" borderId="0" xfId="0" applyNumberFormat="1" applyFont="1" applyAlignment="1">
      <alignment horizontal="left"/>
    </xf>
    <xf numFmtId="4" fontId="12" fillId="0" borderId="1" xfId="0" applyNumberFormat="1" applyFont="1" applyBorder="1" applyAlignment="1">
      <alignment horizontal="center" vertical="top" wrapText="1"/>
    </xf>
    <xf numFmtId="4" fontId="12" fillId="0" borderId="1" xfId="0" applyNumberFormat="1" applyFont="1" applyFill="1" applyBorder="1" applyAlignment="1">
      <alignment horizontal="center" vertical="top" wrapText="1"/>
    </xf>
    <xf numFmtId="0" fontId="22" fillId="0" borderId="0" xfId="0" applyFont="1" applyAlignment="1">
      <alignment horizontal="left"/>
    </xf>
    <xf numFmtId="0" fontId="20" fillId="0" borderId="1" xfId="0" applyFont="1" applyBorder="1" applyAlignment="1">
      <alignment horizontal="center" wrapText="1"/>
    </xf>
    <xf numFmtId="0" fontId="20" fillId="0" borderId="2" xfId="0" applyFont="1" applyBorder="1" applyAlignment="1">
      <alignment horizontal="center"/>
    </xf>
    <xf numFmtId="0" fontId="20" fillId="0" borderId="4" xfId="0" applyFont="1" applyBorder="1" applyAlignment="1">
      <alignment horizontal="center" vertical="top" wrapText="1"/>
    </xf>
    <xf numFmtId="0" fontId="20" fillId="0" borderId="4" xfId="0" applyFont="1" applyFill="1" applyBorder="1" applyAlignment="1">
      <alignment horizontal="center" vertical="top" wrapText="1"/>
    </xf>
    <xf numFmtId="0" fontId="20" fillId="0" borderId="6" xfId="0" applyFont="1" applyBorder="1" applyAlignment="1">
      <alignment horizontal="center" vertical="top" wrapText="1"/>
    </xf>
    <xf numFmtId="0" fontId="20" fillId="0" borderId="1" xfId="0" applyFont="1" applyFill="1" applyBorder="1" applyAlignment="1">
      <alignment horizontal="center" vertical="top" wrapText="1"/>
    </xf>
    <xf numFmtId="0" fontId="20" fillId="0" borderId="10" xfId="0" applyFont="1" applyBorder="1" applyAlignment="1">
      <alignment wrapText="1"/>
    </xf>
    <xf numFmtId="8" fontId="20" fillId="0" borderId="4" xfId="0" applyNumberFormat="1" applyFont="1" applyBorder="1" applyAlignment="1">
      <alignment horizontal="right"/>
    </xf>
    <xf numFmtId="8" fontId="20" fillId="0" borderId="4" xfId="0" applyNumberFormat="1" applyFont="1" applyFill="1" applyBorder="1" applyAlignment="1">
      <alignment horizontal="right"/>
    </xf>
    <xf numFmtId="0" fontId="20" fillId="0" borderId="3" xfId="0" applyFont="1" applyBorder="1" applyAlignment="1">
      <alignment wrapText="1"/>
    </xf>
    <xf numFmtId="0" fontId="20" fillId="0" borderId="16" xfId="0" applyFont="1" applyBorder="1" applyAlignment="1">
      <alignment wrapText="1"/>
    </xf>
    <xf numFmtId="8" fontId="20" fillId="0" borderId="5" xfId="0" applyNumberFormat="1" applyFont="1" applyBorder="1" applyAlignment="1">
      <alignment horizontal="right"/>
    </xf>
    <xf numFmtId="8" fontId="20" fillId="0" borderId="2" xfId="0" applyNumberFormat="1" applyFont="1" applyFill="1" applyBorder="1" applyAlignment="1">
      <alignment horizontal="right"/>
    </xf>
    <xf numFmtId="8" fontId="20" fillId="0" borderId="1" xfId="0" applyNumberFormat="1" applyFont="1" applyBorder="1" applyAlignment="1">
      <alignment horizontal="right"/>
    </xf>
    <xf numFmtId="0" fontId="20" fillId="0" borderId="14" xfId="0" applyFont="1" applyBorder="1" applyAlignment="1">
      <alignment wrapText="1"/>
    </xf>
    <xf numFmtId="0" fontId="10" fillId="0" borderId="0" xfId="0" applyFont="1" applyFill="1"/>
    <xf numFmtId="0" fontId="20" fillId="0" borderId="10" xfId="0" applyFont="1" applyBorder="1"/>
    <xf numFmtId="49" fontId="23" fillId="0" borderId="1" xfId="0" applyNumberFormat="1" applyFont="1" applyBorder="1" applyAlignment="1">
      <alignment vertical="top" wrapText="1"/>
    </xf>
    <xf numFmtId="49" fontId="23" fillId="0" borderId="7" xfId="0" applyNumberFormat="1" applyFont="1" applyBorder="1" applyAlignment="1">
      <alignment horizontal="center" vertical="top" wrapText="1"/>
    </xf>
    <xf numFmtId="0" fontId="20" fillId="0" borderId="3" xfId="0" applyFont="1" applyBorder="1" applyAlignment="1">
      <alignment horizontal="center" vertical="top" wrapText="1"/>
    </xf>
    <xf numFmtId="3" fontId="20" fillId="0" borderId="4" xfId="0" applyNumberFormat="1" applyFont="1" applyBorder="1" applyAlignment="1">
      <alignment horizontal="center" vertical="top" wrapText="1"/>
    </xf>
    <xf numFmtId="49" fontId="20" fillId="0" borderId="0" xfId="0" applyNumberFormat="1" applyFont="1"/>
    <xf numFmtId="0" fontId="23" fillId="0" borderId="2" xfId="0" applyFont="1" applyBorder="1" applyAlignment="1">
      <alignment vertical="top" wrapText="1"/>
    </xf>
    <xf numFmtId="2" fontId="20" fillId="0" borderId="1" xfId="0" applyNumberFormat="1" applyFont="1" applyBorder="1" applyAlignment="1">
      <alignment vertical="top" wrapText="1"/>
    </xf>
    <xf numFmtId="49" fontId="20" fillId="0" borderId="3" xfId="0" applyNumberFormat="1" applyFont="1" applyBorder="1" applyAlignment="1">
      <alignment vertical="top" wrapText="1"/>
    </xf>
    <xf numFmtId="0" fontId="20" fillId="0" borderId="4" xfId="0" applyFont="1" applyBorder="1" applyAlignment="1">
      <alignment vertical="top" wrapText="1"/>
    </xf>
    <xf numFmtId="2" fontId="20" fillId="0" borderId="4" xfId="0" applyNumberFormat="1" applyFont="1" applyBorder="1" applyAlignment="1">
      <alignment vertical="top" wrapText="1"/>
    </xf>
    <xf numFmtId="49" fontId="23" fillId="0" borderId="3" xfId="0" applyNumberFormat="1" applyFont="1" applyBorder="1" applyAlignment="1">
      <alignment vertical="top" wrapText="1"/>
    </xf>
    <xf numFmtId="0" fontId="23" fillId="0" borderId="4" xfId="0" applyFont="1" applyBorder="1" applyAlignment="1">
      <alignment vertical="top" wrapText="1"/>
    </xf>
    <xf numFmtId="2" fontId="20" fillId="2" borderId="4" xfId="0" applyNumberFormat="1" applyFont="1" applyFill="1" applyBorder="1" applyAlignment="1">
      <alignment vertical="top" wrapText="1"/>
    </xf>
    <xf numFmtId="0" fontId="20" fillId="0" borderId="0" xfId="0" applyFont="1" applyAlignment="1">
      <alignment horizontal="left" indent="4"/>
    </xf>
    <xf numFmtId="0" fontId="23" fillId="0" borderId="1" xfId="0" applyFont="1" applyBorder="1" applyAlignment="1">
      <alignment horizontal="center" wrapText="1"/>
    </xf>
    <xf numFmtId="0" fontId="23" fillId="0" borderId="1" xfId="0" applyFont="1" applyBorder="1" applyAlignment="1">
      <alignment horizontal="center"/>
    </xf>
    <xf numFmtId="0" fontId="26" fillId="0" borderId="0" xfId="0" applyFont="1" applyAlignment="1">
      <alignment horizontal="left" indent="4"/>
    </xf>
    <xf numFmtId="0" fontId="23" fillId="0" borderId="1" xfId="0" applyFont="1" applyBorder="1" applyAlignment="1">
      <alignment vertical="top" wrapText="1"/>
    </xf>
    <xf numFmtId="0" fontId="20" fillId="0" borderId="3" xfId="0" applyFont="1" applyBorder="1" applyAlignment="1">
      <alignment horizontal="left" vertical="top" wrapText="1" indent="1"/>
    </xf>
    <xf numFmtId="0" fontId="23" fillId="0" borderId="3" xfId="0" applyFont="1" applyBorder="1" applyAlignment="1">
      <alignment vertical="top" wrapText="1"/>
    </xf>
    <xf numFmtId="0" fontId="26" fillId="0" borderId="0" xfId="0" applyFont="1" applyAlignment="1">
      <alignment horizontal="left" indent="6"/>
    </xf>
    <xf numFmtId="0" fontId="26" fillId="0" borderId="0" xfId="0" applyFont="1"/>
    <xf numFmtId="0" fontId="29" fillId="0" borderId="0" xfId="0" applyFont="1"/>
    <xf numFmtId="0" fontId="23" fillId="0" borderId="7" xfId="0" applyFont="1" applyBorder="1" applyAlignment="1">
      <alignment horizontal="center"/>
    </xf>
    <xf numFmtId="0" fontId="23" fillId="0" borderId="7" xfId="0" applyFont="1" applyBorder="1" applyAlignment="1">
      <alignment vertical="top" wrapText="1"/>
    </xf>
    <xf numFmtId="0" fontId="23" fillId="0" borderId="9" xfId="0" applyFont="1" applyBorder="1" applyAlignment="1">
      <alignment vertical="top" wrapText="1"/>
    </xf>
    <xf numFmtId="0" fontId="23" fillId="0" borderId="7" xfId="0" applyFont="1" applyBorder="1" applyAlignment="1">
      <alignment wrapText="1"/>
    </xf>
    <xf numFmtId="0" fontId="20" fillId="0" borderId="2" xfId="0" applyFont="1" applyBorder="1" applyAlignment="1">
      <alignment vertical="top" wrapText="1"/>
    </xf>
    <xf numFmtId="0" fontId="14" fillId="0" borderId="0" xfId="2" applyFont="1"/>
    <xf numFmtId="0" fontId="20" fillId="0" borderId="1" xfId="2" applyFont="1" applyBorder="1" applyAlignment="1">
      <alignment horizontal="center" vertical="top" wrapText="1"/>
    </xf>
    <xf numFmtId="8" fontId="20" fillId="0" borderId="1" xfId="0" applyNumberFormat="1" applyFont="1" applyFill="1" applyBorder="1" applyAlignment="1">
      <alignment horizontal="right"/>
    </xf>
    <xf numFmtId="8" fontId="20" fillId="0" borderId="6" xfId="0" applyNumberFormat="1" applyFont="1" applyBorder="1" applyAlignment="1">
      <alignment horizontal="right"/>
    </xf>
    <xf numFmtId="8" fontId="20" fillId="0" borderId="13" xfId="0" applyNumberFormat="1" applyFont="1" applyBorder="1" applyAlignment="1">
      <alignment horizontal="right"/>
    </xf>
    <xf numFmtId="8" fontId="20" fillId="0" borderId="8" xfId="0" applyNumberFormat="1" applyFont="1" applyBorder="1" applyAlignment="1">
      <alignment horizontal="right"/>
    </xf>
    <xf numFmtId="2" fontId="20" fillId="0" borderId="1" xfId="4" applyNumberFormat="1" applyFont="1" applyBorder="1"/>
    <xf numFmtId="49" fontId="5" fillId="0" borderId="0" xfId="0" applyNumberFormat="1" applyFont="1" applyAlignment="1">
      <alignment horizontal="left"/>
    </xf>
    <xf numFmtId="0" fontId="20" fillId="0" borderId="0" xfId="0" applyFont="1"/>
    <xf numFmtId="0" fontId="10" fillId="0" borderId="0" xfId="0" applyFont="1" applyAlignment="1">
      <alignment wrapText="1"/>
    </xf>
    <xf numFmtId="0" fontId="22" fillId="0" borderId="0" xfId="0" applyFont="1" applyBorder="1" applyAlignment="1">
      <alignment wrapText="1"/>
    </xf>
    <xf numFmtId="0" fontId="20" fillId="0" borderId="0" xfId="0" applyFont="1" applyFill="1" applyBorder="1" applyAlignment="1">
      <alignment wrapText="1"/>
    </xf>
    <xf numFmtId="0" fontId="34" fillId="0" borderId="0" xfId="0" applyFont="1"/>
    <xf numFmtId="8" fontId="20" fillId="0" borderId="0" xfId="0" applyNumberFormat="1" applyFont="1" applyBorder="1" applyAlignment="1">
      <alignment horizontal="right"/>
    </xf>
    <xf numFmtId="8" fontId="20" fillId="0" borderId="0" xfId="0" applyNumberFormat="1" applyFont="1" applyFill="1" applyBorder="1" applyAlignment="1">
      <alignment horizontal="right"/>
    </xf>
    <xf numFmtId="164" fontId="20" fillId="0" borderId="0" xfId="0" applyNumberFormat="1" applyFont="1" applyBorder="1"/>
    <xf numFmtId="0" fontId="33" fillId="0" borderId="0" xfId="0" applyFont="1" applyFill="1" applyAlignment="1">
      <alignment vertical="top" wrapText="1"/>
    </xf>
    <xf numFmtId="164" fontId="20" fillId="0" borderId="5" xfId="0" applyNumberFormat="1" applyFont="1" applyBorder="1"/>
    <xf numFmtId="164" fontId="20" fillId="0" borderId="1" xfId="0" applyNumberFormat="1" applyFont="1" applyBorder="1"/>
    <xf numFmtId="164" fontId="20" fillId="0" borderId="6" xfId="0" applyNumberFormat="1" applyFont="1" applyBorder="1"/>
    <xf numFmtId="164" fontId="20" fillId="0" borderId="4" xfId="0" applyNumberFormat="1" applyFont="1" applyBorder="1" applyAlignment="1">
      <alignment horizontal="right"/>
    </xf>
    <xf numFmtId="164" fontId="20" fillId="0" borderId="5" xfId="0" applyNumberFormat="1" applyFont="1" applyBorder="1" applyAlignment="1">
      <alignment horizontal="right"/>
    </xf>
    <xf numFmtId="164" fontId="20" fillId="0" borderId="1" xfId="0" applyNumberFormat="1" applyFont="1" applyBorder="1" applyAlignment="1">
      <alignment horizontal="right"/>
    </xf>
    <xf numFmtId="164" fontId="20" fillId="0" borderId="3" xfId="0" applyNumberFormat="1" applyFont="1" applyBorder="1"/>
    <xf numFmtId="49" fontId="7" fillId="0" borderId="1" xfId="0" applyNumberFormat="1" applyFont="1" applyBorder="1" applyAlignment="1">
      <alignment horizontal="center" wrapText="1"/>
    </xf>
    <xf numFmtId="49" fontId="7" fillId="0" borderId="0" xfId="0" applyNumberFormat="1" applyFont="1" applyBorder="1" applyAlignment="1">
      <alignment horizontal="center" wrapText="1"/>
    </xf>
    <xf numFmtId="164" fontId="7" fillId="0" borderId="1" xfId="0" applyNumberFormat="1" applyFont="1" applyBorder="1" applyAlignment="1">
      <alignment horizontal="right" wrapText="1"/>
    </xf>
    <xf numFmtId="164" fontId="7" fillId="0" borderId="5" xfId="0" applyNumberFormat="1" applyFont="1" applyBorder="1" applyAlignment="1">
      <alignment horizontal="center" wrapText="1"/>
    </xf>
    <xf numFmtId="164" fontId="7" fillId="0" borderId="0" xfId="0" applyNumberFormat="1" applyFont="1" applyAlignment="1">
      <alignment horizontal="center" wrapText="1"/>
    </xf>
    <xf numFmtId="164" fontId="7" fillId="0" borderId="0" xfId="0" applyNumberFormat="1" applyFont="1" applyAlignment="1">
      <alignment wrapText="1"/>
    </xf>
    <xf numFmtId="164" fontId="7" fillId="0" borderId="0" xfId="0" applyNumberFormat="1" applyFont="1" applyBorder="1" applyAlignment="1">
      <alignment horizontal="center" wrapText="1"/>
    </xf>
    <xf numFmtId="164" fontId="12" fillId="0" borderId="1" xfId="0" applyNumberFormat="1" applyFont="1" applyFill="1" applyBorder="1" applyAlignment="1">
      <alignment horizontal="right" wrapText="1"/>
    </xf>
    <xf numFmtId="164"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164" fontId="20" fillId="0" borderId="4" xfId="0" applyNumberFormat="1" applyFont="1" applyBorder="1" applyAlignment="1">
      <alignment vertical="top" wrapText="1"/>
    </xf>
    <xf numFmtId="164" fontId="20" fillId="0" borderId="1" xfId="3" applyNumberFormat="1" applyFont="1" applyBorder="1"/>
    <xf numFmtId="0" fontId="35" fillId="0" borderId="0" xfId="0" applyFont="1"/>
    <xf numFmtId="0" fontId="1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44" fontId="18" fillId="0" borderId="11" xfId="3" applyFont="1" applyBorder="1" applyAlignment="1"/>
    <xf numFmtId="44" fontId="18" fillId="0" borderId="18" xfId="3" applyFont="1" applyBorder="1" applyAlignment="1"/>
    <xf numFmtId="44" fontId="18" fillId="0" borderId="0" xfId="3" applyFont="1" applyBorder="1" applyAlignment="1"/>
    <xf numFmtId="44" fontId="18" fillId="0" borderId="0" xfId="3" applyFont="1" applyAlignment="1"/>
    <xf numFmtId="44" fontId="18" fillId="0" borderId="19" xfId="3" applyFont="1" applyBorder="1" applyAlignment="1"/>
    <xf numFmtId="44" fontId="18" fillId="0" borderId="0" xfId="3" applyFont="1"/>
    <xf numFmtId="44" fontId="18" fillId="0" borderId="11" xfId="3" applyFont="1" applyBorder="1"/>
    <xf numFmtId="0" fontId="7" fillId="0" borderId="1" xfId="0" applyNumberFormat="1" applyFont="1" applyBorder="1" applyAlignment="1">
      <alignment horizontal="right" wrapText="1"/>
    </xf>
    <xf numFmtId="0" fontId="7" fillId="0" borderId="0" xfId="0" applyNumberFormat="1" applyFont="1" applyAlignment="1">
      <alignment horizontal="right" wrapText="1"/>
    </xf>
    <xf numFmtId="0" fontId="7" fillId="0" borderId="0" xfId="0" applyNumberFormat="1" applyFont="1" applyBorder="1" applyAlignment="1">
      <alignment horizontal="right" wrapText="1"/>
    </xf>
    <xf numFmtId="164" fontId="20" fillId="0" borderId="2" xfId="0" applyNumberFormat="1" applyFont="1" applyBorder="1" applyAlignment="1">
      <alignment horizontal="right" wrapText="1"/>
    </xf>
    <xf numFmtId="164" fontId="20" fillId="0" borderId="4" xfId="0" applyNumberFormat="1" applyFont="1" applyBorder="1" applyAlignment="1">
      <alignment horizontal="right" wrapText="1"/>
    </xf>
    <xf numFmtId="164" fontId="20" fillId="2" borderId="4" xfId="0" applyNumberFormat="1" applyFont="1" applyFill="1" applyBorder="1" applyAlignment="1">
      <alignment horizontal="right" wrapText="1"/>
    </xf>
    <xf numFmtId="164" fontId="20" fillId="0" borderId="0" xfId="0" applyNumberFormat="1" applyFont="1" applyAlignment="1">
      <alignment horizontal="right"/>
    </xf>
    <xf numFmtId="0" fontId="37" fillId="0" borderId="0" xfId="0" applyFont="1"/>
    <xf numFmtId="0" fontId="12" fillId="0" borderId="21" xfId="0" applyFont="1" applyBorder="1" applyAlignment="1">
      <alignment horizontal="center" vertical="center" wrapText="1"/>
    </xf>
    <xf numFmtId="164" fontId="7" fillId="0" borderId="0" xfId="0" applyNumberFormat="1" applyFont="1" applyFill="1" applyBorder="1"/>
    <xf numFmtId="0" fontId="7" fillId="0" borderId="23" xfId="0" applyFont="1" applyBorder="1"/>
    <xf numFmtId="164" fontId="7" fillId="0" borderId="5" xfId="0" applyNumberFormat="1" applyFont="1" applyFill="1" applyBorder="1"/>
    <xf numFmtId="0" fontId="3" fillId="0" borderId="8" xfId="0" applyFont="1" applyBorder="1"/>
    <xf numFmtId="44" fontId="18" fillId="0" borderId="0" xfId="3" applyFont="1" applyFill="1" applyAlignment="1"/>
    <xf numFmtId="44" fontId="18" fillId="0" borderId="18" xfId="3" applyFont="1" applyFill="1" applyBorder="1" applyAlignment="1"/>
    <xf numFmtId="0" fontId="18" fillId="0" borderId="0" xfId="0" applyFont="1" applyFill="1"/>
    <xf numFmtId="44" fontId="18" fillId="0" borderId="0" xfId="3" applyFont="1" applyFill="1" applyBorder="1" applyAlignment="1"/>
    <xf numFmtId="0" fontId="20" fillId="0" borderId="15" xfId="0" applyFont="1" applyBorder="1" applyAlignment="1">
      <alignment horizontal="center" wrapText="1"/>
    </xf>
    <xf numFmtId="49" fontId="20" fillId="0" borderId="17" xfId="0" applyNumberFormat="1" applyFont="1" applyBorder="1" applyAlignment="1">
      <alignment horizontal="left"/>
    </xf>
    <xf numFmtId="43" fontId="20" fillId="0" borderId="15" xfId="0" applyNumberFormat="1" applyFont="1" applyBorder="1" applyAlignment="1">
      <alignment horizontal="right"/>
    </xf>
    <xf numFmtId="2" fontId="20" fillId="0" borderId="15" xfId="0" applyNumberFormat="1" applyFont="1" applyBorder="1" applyAlignment="1">
      <alignment horizontal="right"/>
    </xf>
    <xf numFmtId="0" fontId="20" fillId="2" borderId="1" xfId="0" applyFont="1" applyFill="1" applyBorder="1" applyAlignment="1">
      <alignment horizontal="right" vertical="center"/>
    </xf>
    <xf numFmtId="0" fontId="20" fillId="2" borderId="2" xfId="0" applyFont="1" applyFill="1" applyBorder="1" applyAlignment="1">
      <alignment horizontal="right" vertical="center"/>
    </xf>
    <xf numFmtId="49" fontId="20" fillId="0" borderId="4" xfId="0" applyNumberFormat="1" applyFont="1" applyBorder="1" applyAlignment="1">
      <alignment horizontal="center"/>
    </xf>
    <xf numFmtId="49" fontId="20" fillId="0" borderId="5" xfId="0" applyNumberFormat="1" applyFont="1" applyBorder="1" applyAlignment="1">
      <alignment horizontal="center"/>
    </xf>
    <xf numFmtId="49" fontId="20" fillId="0" borderId="1" xfId="0" applyNumberFormat="1" applyFont="1" applyBorder="1" applyAlignment="1">
      <alignment horizontal="center"/>
    </xf>
    <xf numFmtId="0" fontId="20" fillId="0" borderId="5" xfId="0" applyFont="1" applyBorder="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164" fontId="20" fillId="0" borderId="2" xfId="0" applyNumberFormat="1" applyFont="1" applyBorder="1"/>
    <xf numFmtId="164" fontId="20" fillId="0" borderId="4" xfId="0" applyNumberFormat="1" applyFont="1" applyBorder="1"/>
    <xf numFmtId="164" fontId="20" fillId="0" borderId="4" xfId="3" applyNumberFormat="1" applyFont="1" applyBorder="1" applyAlignment="1">
      <alignment horizontal="right"/>
    </xf>
    <xf numFmtId="164" fontId="20" fillId="0" borderId="0" xfId="3" applyNumberFormat="1" applyFont="1" applyBorder="1"/>
    <xf numFmtId="164" fontId="20" fillId="0" borderId="2" xfId="3" applyNumberFormat="1" applyFont="1" applyBorder="1"/>
    <xf numFmtId="164" fontId="20" fillId="0" borderId="4" xfId="3" applyNumberFormat="1" applyFont="1" applyBorder="1"/>
    <xf numFmtId="164" fontId="20" fillId="0" borderId="5" xfId="3" applyNumberFormat="1" applyFont="1" applyBorder="1" applyAlignment="1">
      <alignment horizontal="right"/>
    </xf>
    <xf numFmtId="164" fontId="20" fillId="0" borderId="1" xfId="3" applyNumberFormat="1" applyFont="1" applyBorder="1" applyAlignment="1">
      <alignment horizontal="right"/>
    </xf>
    <xf numFmtId="164" fontId="20" fillId="0" borderId="3" xfId="3" applyNumberFormat="1" applyFont="1" applyBorder="1"/>
    <xf numFmtId="0" fontId="12" fillId="0" borderId="0" xfId="0" applyFont="1" applyBorder="1" applyAlignment="1">
      <alignment horizontal="center" vertical="center" wrapText="1"/>
    </xf>
    <xf numFmtId="164" fontId="7" fillId="0" borderId="1" xfId="0" applyNumberFormat="1" applyFont="1" applyFill="1" applyBorder="1"/>
    <xf numFmtId="0" fontId="7" fillId="0" borderId="1" xfId="0" applyFont="1" applyBorder="1" applyAlignment="1">
      <alignment horizontal="center" vertical="center" wrapText="1"/>
    </xf>
    <xf numFmtId="164" fontId="7" fillId="4" borderId="1" xfId="0" applyNumberFormat="1" applyFont="1" applyFill="1" applyBorder="1"/>
    <xf numFmtId="0" fontId="1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Border="1" applyAlignment="1">
      <alignment horizontal="right" wrapText="1"/>
    </xf>
    <xf numFmtId="0" fontId="12" fillId="0" borderId="1" xfId="2" applyFont="1" applyBorder="1" applyAlignment="1">
      <alignment horizontal="center" vertical="center" wrapText="1"/>
    </xf>
    <xf numFmtId="164" fontId="7" fillId="0" borderId="22" xfId="0" applyNumberFormat="1" applyFont="1" applyBorder="1" applyAlignment="1">
      <alignment horizontal="right" wrapText="1"/>
    </xf>
    <xf numFmtId="164" fontId="7" fillId="0" borderId="23" xfId="0" applyNumberFormat="1" applyFont="1" applyBorder="1" applyAlignment="1">
      <alignment horizontal="right" vertical="top" wrapText="1"/>
    </xf>
    <xf numFmtId="164" fontId="7" fillId="0" borderId="0" xfId="0" applyNumberFormat="1" applyFont="1" applyBorder="1" applyAlignment="1">
      <alignment horizontal="right"/>
    </xf>
    <xf numFmtId="0" fontId="7" fillId="0" borderId="0" xfId="0" applyFont="1" applyBorder="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164" fontId="20" fillId="0" borderId="7" xfId="0" applyNumberFormat="1" applyFont="1" applyBorder="1" applyAlignment="1">
      <alignment vertical="top" wrapText="1"/>
    </xf>
    <xf numFmtId="164" fontId="20" fillId="0" borderId="10" xfId="0" applyNumberFormat="1" applyFont="1" applyBorder="1" applyAlignment="1">
      <alignment vertical="top" wrapText="1"/>
    </xf>
    <xf numFmtId="164" fontId="20" fillId="0" borderId="3" xfId="0" applyNumberFormat="1" applyFont="1" applyBorder="1" applyAlignment="1">
      <alignment vertical="top" wrapText="1"/>
    </xf>
    <xf numFmtId="0" fontId="20" fillId="0" borderId="1" xfId="0" applyNumberFormat="1" applyFont="1" applyBorder="1"/>
    <xf numFmtId="0" fontId="7" fillId="0" borderId="3" xfId="2" applyFont="1" applyBorder="1" applyAlignment="1">
      <alignment vertical="top" wrapText="1"/>
    </xf>
    <xf numFmtId="4" fontId="20" fillId="0" borderId="4" xfId="0" applyNumberFormat="1" applyFont="1" applyFill="1" applyBorder="1" applyAlignment="1">
      <alignment vertical="top" wrapText="1"/>
    </xf>
    <xf numFmtId="164" fontId="20" fillId="0" borderId="4" xfId="0" applyNumberFormat="1" applyFont="1" applyFill="1" applyBorder="1" applyAlignment="1">
      <alignment vertical="top" wrapText="1"/>
    </xf>
    <xf numFmtId="0" fontId="20" fillId="0" borderId="0" xfId="0" applyFont="1"/>
    <xf numFmtId="8" fontId="20" fillId="0" borderId="4" xfId="0" applyNumberFormat="1" applyFont="1" applyBorder="1" applyAlignment="1">
      <alignment horizontal="center" vertical="top" wrapText="1"/>
    </xf>
    <xf numFmtId="8" fontId="20" fillId="2" borderId="4" xfId="0" applyNumberFormat="1" applyFont="1" applyFill="1" applyBorder="1" applyAlignment="1">
      <alignment horizontal="center" vertical="top" wrapText="1"/>
    </xf>
    <xf numFmtId="0" fontId="13" fillId="0" borderId="0" xfId="0" applyFont="1" applyFill="1"/>
    <xf numFmtId="0" fontId="6" fillId="0" borderId="0" xfId="2" applyFont="1" applyAlignment="1">
      <alignment horizontal="left" indent="4"/>
    </xf>
    <xf numFmtId="0" fontId="7" fillId="0" borderId="3" xfId="0" applyFont="1" applyBorder="1" applyAlignment="1">
      <alignment vertical="top" wrapText="1"/>
    </xf>
    <xf numFmtId="3" fontId="7" fillId="0" borderId="4" xfId="0" applyNumberFormat="1" applyFont="1" applyBorder="1" applyAlignment="1">
      <alignment vertical="top" wrapText="1"/>
    </xf>
    <xf numFmtId="4" fontId="7" fillId="0" borderId="4" xfId="0" applyNumberFormat="1" applyFont="1" applyBorder="1" applyAlignment="1">
      <alignment vertical="top" wrapText="1"/>
    </xf>
    <xf numFmtId="0" fontId="20" fillId="0" borderId="0" xfId="2" applyFont="1"/>
    <xf numFmtId="4" fontId="18" fillId="0" borderId="0" xfId="0" applyNumberFormat="1" applyFont="1" applyAlignment="1">
      <alignment wrapText="1"/>
    </xf>
    <xf numFmtId="0" fontId="18" fillId="0" borderId="0" xfId="0" applyFont="1" applyAlignment="1">
      <alignment wrapText="1"/>
    </xf>
    <xf numFmtId="8" fontId="18" fillId="0" borderId="0" xfId="0" applyNumberFormat="1" applyFont="1" applyAlignment="1">
      <alignment wrapText="1"/>
    </xf>
    <xf numFmtId="4" fontId="18" fillId="5" borderId="0" xfId="0" applyNumberFormat="1" applyFont="1" applyFill="1" applyAlignment="1">
      <alignment wrapText="1"/>
    </xf>
    <xf numFmtId="2" fontId="18" fillId="0" borderId="0" xfId="0" applyNumberFormat="1" applyFont="1" applyAlignment="1">
      <alignment wrapText="1"/>
    </xf>
    <xf numFmtId="43" fontId="18" fillId="5" borderId="0" xfId="0" applyNumberFormat="1" applyFont="1" applyFill="1" applyAlignment="1">
      <alignment wrapText="1"/>
    </xf>
    <xf numFmtId="3" fontId="18" fillId="0" borderId="0" xfId="0" applyNumberFormat="1" applyFont="1" applyAlignment="1">
      <alignment wrapText="1"/>
    </xf>
    <xf numFmtId="44" fontId="18" fillId="0" borderId="0" xfId="0" applyNumberFormat="1" applyFont="1" applyAlignment="1">
      <alignment wrapText="1"/>
    </xf>
    <xf numFmtId="4" fontId="10" fillId="0" borderId="0" xfId="0" applyNumberFormat="1" applyFont="1"/>
    <xf numFmtId="8" fontId="10" fillId="0" borderId="0" xfId="0" applyNumberFormat="1" applyFont="1"/>
    <xf numFmtId="2" fontId="10" fillId="0" borderId="0" xfId="0" applyNumberFormat="1" applyFont="1"/>
    <xf numFmtId="3" fontId="10" fillId="0" borderId="0" xfId="0" applyNumberFormat="1" applyFont="1"/>
    <xf numFmtId="0" fontId="36" fillId="0" borderId="15" xfId="0" applyFont="1" applyBorder="1" applyAlignment="1">
      <alignment horizontal="center" vertical="center"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horizontal="center" vertical="center" wrapText="1"/>
    </xf>
    <xf numFmtId="49" fontId="20" fillId="0" borderId="15" xfId="0" applyNumberFormat="1" applyFont="1" applyBorder="1" applyAlignment="1">
      <alignment horizontal="left"/>
    </xf>
    <xf numFmtId="0" fontId="20" fillId="0" borderId="15" xfId="0" applyFont="1" applyBorder="1" applyAlignment="1">
      <alignment horizontal="center"/>
    </xf>
    <xf numFmtId="164" fontId="20" fillId="0" borderId="15" xfId="0" applyNumberFormat="1" applyFont="1" applyBorder="1" applyAlignment="1">
      <alignment horizontal="right"/>
    </xf>
    <xf numFmtId="0" fontId="10" fillId="0" borderId="0" xfId="0" applyFont="1" applyAlignment="1">
      <alignment horizontal="center"/>
    </xf>
    <xf numFmtId="0" fontId="20" fillId="0" borderId="4" xfId="2" applyFont="1" applyBorder="1" applyAlignment="1">
      <alignment horizontal="center" vertical="top" wrapText="1"/>
    </xf>
    <xf numFmtId="0" fontId="20" fillId="0" borderId="12" xfId="0" applyFont="1" applyBorder="1" applyAlignment="1">
      <alignment horizontal="center"/>
    </xf>
    <xf numFmtId="164" fontId="20" fillId="3" borderId="4" xfId="0" applyNumberFormat="1" applyFont="1" applyFill="1" applyBorder="1" applyAlignment="1">
      <alignment horizontal="center"/>
    </xf>
    <xf numFmtId="0" fontId="20" fillId="0" borderId="4" xfId="0" applyFont="1" applyBorder="1" applyAlignment="1">
      <alignment horizontal="center"/>
    </xf>
    <xf numFmtId="0" fontId="20" fillId="0" borderId="0" xfId="0" applyFont="1" applyFill="1" applyAlignment="1">
      <alignment vertical="top" wrapText="1"/>
    </xf>
    <xf numFmtId="0" fontId="20" fillId="0" borderId="4" xfId="0" applyFont="1" applyBorder="1"/>
    <xf numFmtId="0" fontId="20" fillId="0" borderId="0" xfId="0" applyFont="1" applyAlignment="1">
      <alignment horizontal="center"/>
    </xf>
    <xf numFmtId="0" fontId="20" fillId="0" borderId="7" xfId="0" applyFont="1" applyBorder="1" applyAlignment="1">
      <alignment horizontal="center"/>
    </xf>
    <xf numFmtId="0" fontId="20" fillId="0" borderId="7" xfId="0" applyFont="1" applyBorder="1" applyAlignment="1">
      <alignment wrapText="1"/>
    </xf>
    <xf numFmtId="0" fontId="20" fillId="0" borderId="6" xfId="0" applyFont="1" applyBorder="1" applyAlignment="1">
      <alignment horizontal="center"/>
    </xf>
    <xf numFmtId="164" fontId="20" fillId="0" borderId="6" xfId="0" applyNumberFormat="1" applyFont="1" applyBorder="1" applyAlignment="1">
      <alignment horizontal="right"/>
    </xf>
    <xf numFmtId="164" fontId="20" fillId="0" borderId="4" xfId="0" applyNumberFormat="1" applyFont="1" applyFill="1" applyBorder="1" applyAlignment="1">
      <alignment horizontal="right"/>
    </xf>
    <xf numFmtId="164" fontId="20" fillId="0" borderId="2" xfId="0" applyNumberFormat="1" applyFont="1" applyFill="1" applyBorder="1"/>
    <xf numFmtId="0" fontId="23" fillId="0" borderId="0" xfId="0" applyFont="1" applyFill="1" applyAlignment="1">
      <alignment vertical="top" wrapText="1"/>
    </xf>
    <xf numFmtId="49" fontId="12" fillId="0" borderId="5" xfId="0" applyNumberFormat="1" applyFont="1" applyBorder="1" applyAlignment="1">
      <alignment horizontal="center" wrapText="1"/>
    </xf>
    <xf numFmtId="164" fontId="12" fillId="2" borderId="1" xfId="0" applyNumberFormat="1" applyFont="1" applyFill="1" applyBorder="1" applyAlignment="1">
      <alignment horizontal="right" wrapText="1"/>
    </xf>
    <xf numFmtId="0" fontId="12" fillId="0" borderId="0" xfId="0" applyFont="1" applyAlignment="1">
      <alignment horizontal="center"/>
    </xf>
    <xf numFmtId="0" fontId="7" fillId="0" borderId="0" xfId="0" applyFont="1" applyAlignment="1">
      <alignment horizontal="center"/>
    </xf>
    <xf numFmtId="49" fontId="12" fillId="0" borderId="0" xfId="0" applyNumberFormat="1" applyFont="1" applyBorder="1" applyAlignment="1">
      <alignment horizontal="center" wrapText="1"/>
    </xf>
    <xf numFmtId="0" fontId="7" fillId="0" borderId="0" xfId="0" applyFont="1" applyAlignment="1">
      <alignment wrapText="1"/>
    </xf>
    <xf numFmtId="0" fontId="7" fillId="0" borderId="20" xfId="0" applyFont="1" applyBorder="1" applyAlignment="1">
      <alignment horizontal="center"/>
    </xf>
    <xf numFmtId="0" fontId="7" fillId="0" borderId="7" xfId="0" applyFont="1" applyBorder="1" applyAlignment="1">
      <alignment wrapText="1"/>
    </xf>
    <xf numFmtId="0" fontId="7" fillId="0" borderId="8" xfId="0" applyFont="1" applyBorder="1" applyAlignment="1">
      <alignment horizontal="lef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4"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wrapText="1"/>
    </xf>
    <xf numFmtId="0" fontId="10" fillId="0" borderId="0" xfId="0" applyFont="1" applyBorder="1"/>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10" fillId="0" borderId="0" xfId="0" applyNumberFormat="1" applyFont="1"/>
    <xf numFmtId="0" fontId="39" fillId="0" borderId="0" xfId="0" applyFont="1"/>
    <xf numFmtId="0" fontId="20" fillId="0" borderId="0" xfId="0" applyFont="1"/>
    <xf numFmtId="49" fontId="20" fillId="0" borderId="6" xfId="0" applyNumberFormat="1" applyFont="1" applyBorder="1" applyAlignment="1">
      <alignment horizontal="center"/>
    </xf>
    <xf numFmtId="164" fontId="20" fillId="0" borderId="6" xfId="3" applyNumberFormat="1" applyFont="1" applyBorder="1" applyAlignment="1">
      <alignment horizontal="right"/>
    </xf>
    <xf numFmtId="8" fontId="20" fillId="0" borderId="7" xfId="0" applyNumberFormat="1" applyFont="1" applyBorder="1" applyAlignment="1">
      <alignment horizontal="right"/>
    </xf>
    <xf numFmtId="8" fontId="20" fillId="0" borderId="3" xfId="0" applyNumberFormat="1" applyFont="1" applyBorder="1" applyAlignment="1">
      <alignment horizontal="right"/>
    </xf>
    <xf numFmtId="0" fontId="12" fillId="0" borderId="10" xfId="0" applyFont="1" applyBorder="1"/>
    <xf numFmtId="0" fontId="10" fillId="0" borderId="1" xfId="0" applyFont="1" applyBorder="1"/>
    <xf numFmtId="0" fontId="6" fillId="4" borderId="0" xfId="0" applyFont="1" applyFill="1" applyAlignment="1">
      <alignment horizontal="left" indent="4"/>
    </xf>
    <xf numFmtId="44" fontId="18" fillId="4" borderId="18" xfId="3" applyFont="1" applyFill="1" applyBorder="1" applyAlignment="1"/>
    <xf numFmtId="4" fontId="18" fillId="4" borderId="0" xfId="0" applyNumberFormat="1" applyFont="1" applyFill="1" applyAlignment="1">
      <alignment wrapText="1"/>
    </xf>
    <xf numFmtId="0" fontId="12" fillId="4" borderId="7" xfId="0" applyFont="1" applyFill="1" applyBorder="1" applyAlignment="1">
      <alignment horizontal="left"/>
    </xf>
    <xf numFmtId="164" fontId="12" fillId="4" borderId="1" xfId="0" applyNumberFormat="1" applyFont="1" applyFill="1" applyBorder="1" applyAlignment="1">
      <alignment horizontal="right" wrapText="1"/>
    </xf>
    <xf numFmtId="0" fontId="20" fillId="0" borderId="0" xfId="0" applyFont="1"/>
    <xf numFmtId="0" fontId="20" fillId="0" borderId="0" xfId="0" applyFont="1"/>
    <xf numFmtId="44" fontId="18" fillId="4" borderId="0" xfId="3" applyFont="1" applyFill="1" applyBorder="1" applyAlignment="1"/>
    <xf numFmtId="0" fontId="12" fillId="6" borderId="8" xfId="0" applyFont="1" applyFill="1" applyBorder="1" applyAlignment="1">
      <alignment horizontal="center" wrapText="1"/>
    </xf>
    <xf numFmtId="49" fontId="12" fillId="6" borderId="5" xfId="0" applyNumberFormat="1" applyFont="1" applyFill="1" applyBorder="1" applyAlignment="1">
      <alignment horizontal="center" wrapText="1"/>
    </xf>
    <xf numFmtId="49" fontId="7" fillId="6" borderId="14" xfId="0" applyNumberFormat="1" applyFont="1" applyFill="1" applyBorder="1" applyAlignment="1">
      <alignment horizontal="center" wrapText="1"/>
    </xf>
    <xf numFmtId="164" fontId="7" fillId="6" borderId="5" xfId="0" applyNumberFormat="1" applyFont="1" applyFill="1" applyBorder="1" applyAlignment="1">
      <alignment horizontal="center" wrapText="1"/>
    </xf>
    <xf numFmtId="0" fontId="7" fillId="6" borderId="2" xfId="0" applyNumberFormat="1" applyFont="1" applyFill="1" applyBorder="1" applyAlignment="1">
      <alignment horizontal="right" wrapText="1"/>
    </xf>
    <xf numFmtId="0" fontId="12" fillId="6" borderId="0" xfId="0" applyFont="1" applyFill="1" applyBorder="1" applyAlignment="1">
      <alignment horizontal="center" wrapText="1"/>
    </xf>
    <xf numFmtId="49" fontId="12" fillId="6" borderId="0" xfId="0" applyNumberFormat="1" applyFont="1" applyFill="1" applyBorder="1" applyAlignment="1">
      <alignment horizontal="center" wrapText="1"/>
    </xf>
    <xf numFmtId="49" fontId="7" fillId="6" borderId="0" xfId="0" applyNumberFormat="1" applyFont="1" applyFill="1" applyBorder="1" applyAlignment="1">
      <alignment horizontal="center" wrapText="1"/>
    </xf>
    <xf numFmtId="164" fontId="7" fillId="6" borderId="0" xfId="0" applyNumberFormat="1" applyFont="1" applyFill="1" applyBorder="1" applyAlignment="1">
      <alignment horizontal="center" wrapText="1"/>
    </xf>
    <xf numFmtId="0" fontId="7" fillId="6" borderId="0" xfId="0" applyNumberFormat="1" applyFont="1" applyFill="1" applyBorder="1" applyAlignment="1">
      <alignment horizontal="right" wrapText="1"/>
    </xf>
    <xf numFmtId="164" fontId="12" fillId="6" borderId="0" xfId="0" applyNumberFormat="1" applyFont="1" applyFill="1" applyBorder="1" applyAlignment="1">
      <alignment horizontal="right" wrapText="1"/>
    </xf>
    <xf numFmtId="0" fontId="6" fillId="4" borderId="0" xfId="0" applyFont="1" applyFill="1" applyAlignment="1">
      <alignment horizontal="left" wrapText="1" indent="4"/>
    </xf>
    <xf numFmtId="0" fontId="6" fillId="0" borderId="0" xfId="0" applyFont="1" applyAlignment="1">
      <alignment horizontal="left" wrapText="1"/>
    </xf>
    <xf numFmtId="0" fontId="20" fillId="0" borderId="0" xfId="0" applyFont="1" applyFill="1" applyBorder="1" applyAlignment="1">
      <alignment horizontal="center"/>
    </xf>
    <xf numFmtId="49" fontId="20" fillId="0" borderId="0" xfId="0" applyNumberFormat="1" applyFont="1" applyFill="1" applyBorder="1" applyAlignment="1">
      <alignment horizontal="center"/>
    </xf>
    <xf numFmtId="164" fontId="20" fillId="0" borderId="0" xfId="3" applyNumberFormat="1" applyFont="1" applyFill="1" applyBorder="1" applyAlignment="1">
      <alignment horizontal="right"/>
    </xf>
    <xf numFmtId="164" fontId="20" fillId="0" borderId="0" xfId="0" applyNumberFormat="1" applyFont="1" applyFill="1" applyBorder="1" applyAlignment="1">
      <alignment horizontal="right"/>
    </xf>
    <xf numFmtId="164" fontId="20" fillId="0" borderId="0" xfId="0" applyNumberFormat="1" applyFont="1" applyFill="1" applyBorder="1" applyAlignment="1">
      <alignment horizontal="center"/>
    </xf>
    <xf numFmtId="0" fontId="12" fillId="0" borderId="8" xfId="0" applyFont="1" applyBorder="1" applyAlignment="1">
      <alignment horizontal="center" wrapText="1"/>
    </xf>
    <xf numFmtId="49" fontId="20" fillId="0" borderId="3" xfId="0" applyNumberFormat="1" applyFont="1" applyBorder="1" applyAlignment="1">
      <alignment horizontal="center" vertical="top" wrapText="1"/>
    </xf>
    <xf numFmtId="49" fontId="7" fillId="0" borderId="1" xfId="0" applyNumberFormat="1" applyFont="1" applyFill="1" applyBorder="1" applyAlignment="1">
      <alignment horizontal="center" wrapText="1"/>
    </xf>
    <xf numFmtId="164" fontId="7" fillId="0" borderId="1" xfId="0" applyNumberFormat="1" applyFont="1" applyFill="1" applyBorder="1" applyAlignment="1">
      <alignment horizontal="right" wrapText="1"/>
    </xf>
    <xf numFmtId="0" fontId="7" fillId="0" borderId="1" xfId="0" applyNumberFormat="1" applyFont="1" applyFill="1" applyBorder="1" applyAlignment="1">
      <alignment horizontal="right" wrapText="1"/>
    </xf>
    <xf numFmtId="49" fontId="12" fillId="6" borderId="1" xfId="0" applyNumberFormat="1" applyFont="1" applyFill="1" applyBorder="1" applyAlignment="1">
      <alignment horizontal="center" wrapText="1"/>
    </xf>
    <xf numFmtId="49" fontId="7" fillId="6" borderId="1" xfId="0" applyNumberFormat="1" applyFont="1" applyFill="1" applyBorder="1" applyAlignment="1">
      <alignment horizontal="center" wrapText="1"/>
    </xf>
    <xf numFmtId="164" fontId="7" fillId="6" borderId="1" xfId="0" applyNumberFormat="1" applyFont="1" applyFill="1" applyBorder="1" applyAlignment="1">
      <alignment horizontal="right" wrapText="1"/>
    </xf>
    <xf numFmtId="0" fontId="7" fillId="6" borderId="1" xfId="0" applyNumberFormat="1" applyFont="1" applyFill="1" applyBorder="1" applyAlignment="1">
      <alignment horizontal="right" wrapText="1"/>
    </xf>
    <xf numFmtId="0" fontId="12" fillId="6" borderId="7" xfId="0" applyFont="1" applyFill="1" applyBorder="1" applyAlignment="1">
      <alignment wrapText="1"/>
    </xf>
    <xf numFmtId="0" fontId="12" fillId="6" borderId="7" xfId="0" applyFont="1" applyFill="1" applyBorder="1" applyAlignment="1">
      <alignment vertical="top" wrapText="1"/>
    </xf>
    <xf numFmtId="0" fontId="12" fillId="6" borderId="10" xfId="0" applyFont="1" applyFill="1" applyBorder="1" applyAlignment="1">
      <alignment horizontal="left" wrapText="1"/>
    </xf>
    <xf numFmtId="0" fontId="20" fillId="6" borderId="1" xfId="0" applyFont="1" applyFill="1" applyBorder="1" applyAlignment="1">
      <alignment horizontal="center" wrapText="1"/>
    </xf>
    <xf numFmtId="0" fontId="20" fillId="6" borderId="2" xfId="0" applyFont="1" applyFill="1" applyBorder="1" applyAlignment="1">
      <alignment horizontal="center"/>
    </xf>
    <xf numFmtId="0" fontId="20" fillId="6" borderId="1" xfId="0" applyFont="1" applyFill="1" applyBorder="1" applyAlignment="1">
      <alignment horizontal="center" vertical="top" wrapText="1"/>
    </xf>
    <xf numFmtId="0" fontId="20" fillId="6" borderId="4" xfId="0" applyFont="1" applyFill="1" applyBorder="1" applyAlignment="1">
      <alignment horizontal="center" vertical="top" wrapText="1"/>
    </xf>
    <xf numFmtId="0" fontId="20" fillId="6" borderId="4" xfId="2" applyFont="1" applyFill="1" applyBorder="1" applyAlignment="1">
      <alignment horizontal="center" vertical="top" wrapText="1"/>
    </xf>
    <xf numFmtId="0" fontId="20" fillId="6" borderId="1" xfId="2" applyFont="1" applyFill="1" applyBorder="1" applyAlignment="1">
      <alignment horizontal="center" vertical="top" wrapText="1"/>
    </xf>
    <xf numFmtId="0" fontId="20" fillId="6" borderId="6" xfId="0" applyFont="1" applyFill="1" applyBorder="1" applyAlignment="1">
      <alignment horizontal="center" vertical="top" wrapText="1"/>
    </xf>
    <xf numFmtId="0" fontId="20" fillId="6" borderId="12" xfId="0" applyFont="1" applyFill="1" applyBorder="1" applyAlignment="1">
      <alignment horizontal="center"/>
    </xf>
    <xf numFmtId="0" fontId="20" fillId="6" borderId="3" xfId="0" applyFont="1" applyFill="1" applyBorder="1" applyAlignment="1">
      <alignment wrapText="1"/>
    </xf>
    <xf numFmtId="8" fontId="20" fillId="6" borderId="4" xfId="0" applyNumberFormat="1" applyFont="1" applyFill="1" applyBorder="1" applyAlignment="1">
      <alignment horizontal="right"/>
    </xf>
    <xf numFmtId="49" fontId="20" fillId="6" borderId="4" xfId="0" applyNumberFormat="1" applyFont="1" applyFill="1" applyBorder="1" applyAlignment="1">
      <alignment horizontal="center"/>
    </xf>
    <xf numFmtId="164" fontId="20" fillId="6" borderId="4" xfId="3" applyNumberFormat="1" applyFont="1" applyFill="1" applyBorder="1" applyAlignment="1">
      <alignment horizontal="right"/>
    </xf>
    <xf numFmtId="164" fontId="20" fillId="6" borderId="4" xfId="0" applyNumberFormat="1" applyFont="1" applyFill="1" applyBorder="1" applyAlignment="1">
      <alignment horizontal="right"/>
    </xf>
    <xf numFmtId="164" fontId="20" fillId="6" borderId="4" xfId="0" applyNumberFormat="1" applyFont="1" applyFill="1" applyBorder="1" applyAlignment="1">
      <alignment horizontal="center"/>
    </xf>
    <xf numFmtId="8" fontId="20" fillId="6" borderId="1" xfId="0" applyNumberFormat="1" applyFont="1" applyFill="1" applyBorder="1" applyAlignment="1">
      <alignment horizontal="right"/>
    </xf>
    <xf numFmtId="0" fontId="20" fillId="0" borderId="1" xfId="0" applyFont="1" applyFill="1" applyBorder="1" applyAlignment="1">
      <alignment horizontal="center" wrapText="1"/>
    </xf>
    <xf numFmtId="0" fontId="20" fillId="0" borderId="2" xfId="0" applyFont="1" applyFill="1" applyBorder="1" applyAlignment="1">
      <alignment horizontal="center"/>
    </xf>
    <xf numFmtId="0" fontId="20" fillId="0" borderId="4" xfId="2" applyFont="1" applyFill="1" applyBorder="1" applyAlignment="1">
      <alignment horizontal="center" vertical="top" wrapText="1"/>
    </xf>
    <xf numFmtId="0" fontId="20" fillId="0" borderId="1" xfId="2"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xf>
    <xf numFmtId="49" fontId="20" fillId="0" borderId="4" xfId="0" applyNumberFormat="1" applyFont="1" applyFill="1" applyBorder="1" applyAlignment="1">
      <alignment horizontal="center"/>
    </xf>
    <xf numFmtId="164" fontId="20" fillId="0" borderId="4" xfId="3" applyNumberFormat="1" applyFont="1" applyFill="1" applyBorder="1" applyAlignment="1">
      <alignment horizontal="right"/>
    </xf>
    <xf numFmtId="0" fontId="20" fillId="0" borderId="3" xfId="0" applyFont="1" applyFill="1" applyBorder="1" applyAlignment="1">
      <alignment horizontal="center"/>
    </xf>
    <xf numFmtId="44" fontId="18" fillId="0" borderId="0" xfId="0" applyNumberFormat="1" applyFont="1" applyFill="1" applyAlignment="1">
      <alignment wrapText="1"/>
    </xf>
    <xf numFmtId="8" fontId="18" fillId="4" borderId="0" xfId="0" applyNumberFormat="1" applyFont="1" applyFill="1" applyAlignment="1">
      <alignment wrapText="1"/>
    </xf>
    <xf numFmtId="0" fontId="18" fillId="4" borderId="0" xfId="0" applyFont="1" applyFill="1" applyAlignment="1">
      <alignment wrapText="1"/>
    </xf>
    <xf numFmtId="0" fontId="20" fillId="0" borderId="0" xfId="0" applyFont="1"/>
    <xf numFmtId="0" fontId="20" fillId="0" borderId="0" xfId="0" applyFont="1" applyBorder="1"/>
    <xf numFmtId="0" fontId="6" fillId="0" borderId="0" xfId="0" applyFont="1" applyAlignment="1">
      <alignment wrapText="1"/>
    </xf>
    <xf numFmtId="0" fontId="36" fillId="0" borderId="1" xfId="0" applyFont="1" applyBorder="1" applyAlignment="1">
      <alignment horizontal="center"/>
    </xf>
    <xf numFmtId="0" fontId="20" fillId="0" borderId="0" xfId="0" applyFont="1" applyBorder="1" applyAlignment="1">
      <alignment wrapText="1"/>
    </xf>
    <xf numFmtId="0" fontId="7" fillId="0" borderId="5" xfId="0" applyFont="1" applyBorder="1" applyAlignment="1">
      <alignment horizontal="center" wrapText="1"/>
    </xf>
    <xf numFmtId="0" fontId="20" fillId="0" borderId="10" xfId="0" applyFont="1" applyBorder="1" applyAlignment="1">
      <alignment vertical="top" wrapText="1"/>
    </xf>
    <xf numFmtId="0" fontId="20" fillId="0" borderId="3" xfId="0" applyFont="1" applyBorder="1" applyAlignment="1">
      <alignment vertical="top" wrapText="1"/>
    </xf>
    <xf numFmtId="0" fontId="20" fillId="0" borderId="0" xfId="0" applyFont="1" applyBorder="1" applyAlignment="1"/>
    <xf numFmtId="0" fontId="36" fillId="0" borderId="1" xfId="0" applyFont="1" applyBorder="1" applyAlignment="1">
      <alignment horizontal="center"/>
    </xf>
    <xf numFmtId="0" fontId="36" fillId="4" borderId="15"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7" fillId="0" borderId="3" xfId="2" applyFont="1" applyFill="1" applyBorder="1" applyAlignment="1">
      <alignment vertical="top" wrapText="1"/>
    </xf>
    <xf numFmtId="4" fontId="7" fillId="0" borderId="4" xfId="0" applyNumberFormat="1" applyFont="1" applyFill="1" applyBorder="1" applyAlignment="1">
      <alignment vertical="top" wrapText="1"/>
    </xf>
    <xf numFmtId="0" fontId="40" fillId="0" borderId="15" xfId="0" applyFont="1" applyBorder="1" applyAlignment="1">
      <alignment horizontal="center" vertical="center" wrapText="1"/>
    </xf>
    <xf numFmtId="164" fontId="20" fillId="6" borderId="6" xfId="0" applyNumberFormat="1" applyFont="1" applyFill="1" applyBorder="1" applyAlignment="1">
      <alignment horizontal="center"/>
    </xf>
    <xf numFmtId="0" fontId="20" fillId="0" borderId="16" xfId="0" applyFont="1" applyBorder="1"/>
    <xf numFmtId="49" fontId="20" fillId="6" borderId="1" xfId="0" applyNumberFormat="1" applyFont="1" applyFill="1" applyBorder="1" applyAlignment="1">
      <alignment horizontal="center"/>
    </xf>
    <xf numFmtId="164" fontId="20" fillId="6" borderId="1" xfId="3" applyNumberFormat="1" applyFont="1" applyFill="1" applyBorder="1" applyAlignment="1">
      <alignment horizontal="right"/>
    </xf>
    <xf numFmtId="8" fontId="20" fillId="6" borderId="3" xfId="0" applyNumberFormat="1" applyFont="1" applyFill="1" applyBorder="1" applyAlignment="1">
      <alignment horizontal="right"/>
    </xf>
    <xf numFmtId="164" fontId="20" fillId="6" borderId="5" xfId="0" applyNumberFormat="1" applyFont="1" applyFill="1" applyBorder="1" applyAlignment="1">
      <alignment horizontal="right"/>
    </xf>
    <xf numFmtId="0" fontId="20" fillId="0" borderId="2" xfId="0" applyFont="1" applyBorder="1"/>
    <xf numFmtId="0" fontId="20" fillId="0" borderId="12" xfId="0" applyFont="1" applyBorder="1" applyAlignment="1">
      <alignment wrapText="1"/>
    </xf>
    <xf numFmtId="49" fontId="20" fillId="0" borderId="0" xfId="0" applyNumberFormat="1" applyFont="1" applyBorder="1" applyAlignment="1">
      <alignment horizontal="center"/>
    </xf>
    <xf numFmtId="164" fontId="20" fillId="0" borderId="0" xfId="3" applyNumberFormat="1" applyFont="1" applyBorder="1" applyAlignment="1">
      <alignment horizontal="right"/>
    </xf>
    <xf numFmtId="164" fontId="20" fillId="0" borderId="0" xfId="0" applyNumberFormat="1" applyFont="1" applyBorder="1" applyAlignment="1">
      <alignment horizontal="right"/>
    </xf>
    <xf numFmtId="8" fontId="20" fillId="0" borderId="6" xfId="0" applyNumberFormat="1" applyFont="1" applyFill="1" applyBorder="1" applyAlignment="1">
      <alignment horizontal="right"/>
    </xf>
    <xf numFmtId="8" fontId="20" fillId="0" borderId="5" xfId="0" applyNumberFormat="1" applyFont="1" applyFill="1" applyBorder="1" applyAlignment="1">
      <alignment horizontal="right"/>
    </xf>
    <xf numFmtId="0" fontId="20" fillId="0" borderId="14" xfId="0" applyFont="1" applyBorder="1"/>
    <xf numFmtId="164" fontId="20" fillId="0" borderId="5" xfId="0" applyNumberFormat="1" applyFont="1" applyFill="1" applyBorder="1" applyAlignment="1">
      <alignment horizontal="right"/>
    </xf>
    <xf numFmtId="164" fontId="20" fillId="0" borderId="5" xfId="0" applyNumberFormat="1" applyFont="1" applyFill="1" applyBorder="1"/>
    <xf numFmtId="8" fontId="20" fillId="0" borderId="2" xfId="0" applyNumberFormat="1" applyFont="1" applyBorder="1" applyAlignment="1">
      <alignment horizontal="right"/>
    </xf>
    <xf numFmtId="0" fontId="12" fillId="0" borderId="0" xfId="0" applyFont="1" applyFill="1" applyBorder="1" applyAlignment="1">
      <alignment horizontal="center" wrapText="1"/>
    </xf>
    <xf numFmtId="49"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NumberFormat="1" applyFont="1" applyFill="1" applyBorder="1" applyAlignment="1">
      <alignment horizontal="right" wrapText="1"/>
    </xf>
    <xf numFmtId="4" fontId="18" fillId="3" borderId="0" xfId="0" applyNumberFormat="1" applyFont="1" applyFill="1" applyAlignment="1">
      <alignment wrapText="1"/>
    </xf>
    <xf numFmtId="0" fontId="18" fillId="3" borderId="0" xfId="0" applyFont="1" applyFill="1" applyAlignment="1">
      <alignment wrapText="1"/>
    </xf>
    <xf numFmtId="3" fontId="18" fillId="6" borderId="0" xfId="0" applyNumberFormat="1" applyFont="1" applyFill="1" applyAlignment="1">
      <alignment wrapText="1"/>
    </xf>
    <xf numFmtId="49" fontId="20" fillId="0" borderId="15" xfId="0" applyNumberFormat="1" applyFont="1" applyBorder="1"/>
    <xf numFmtId="164" fontId="18" fillId="3" borderId="4" xfId="0" applyNumberFormat="1" applyFont="1" applyFill="1" applyBorder="1"/>
    <xf numFmtId="164" fontId="18" fillId="3" borderId="1" xfId="0" applyNumberFormat="1" applyFont="1" applyFill="1" applyBorder="1"/>
    <xf numFmtId="0" fontId="20" fillId="6" borderId="3" xfId="0" applyFont="1" applyFill="1" applyBorder="1" applyAlignment="1">
      <alignment horizontal="center"/>
    </xf>
    <xf numFmtId="0" fontId="18" fillId="0" borderId="0" xfId="0" applyFont="1" applyBorder="1" applyAlignment="1">
      <alignment horizontal="center"/>
    </xf>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164" fontId="18" fillId="0" borderId="4" xfId="0" applyNumberFormat="1" applyFont="1" applyBorder="1"/>
    <xf numFmtId="0" fontId="12" fillId="0" borderId="5" xfId="0" applyFont="1" applyBorder="1"/>
    <xf numFmtId="0" fontId="12" fillId="0" borderId="5" xfId="0" applyFont="1" applyBorder="1" applyAlignment="1">
      <alignment horizontal="center"/>
    </xf>
    <xf numFmtId="49" fontId="41" fillId="0" borderId="4" xfId="0" applyNumberFormat="1" applyFont="1" applyBorder="1" applyAlignment="1">
      <alignment horizontal="center"/>
    </xf>
    <xf numFmtId="49" fontId="41" fillId="0" borderId="2" xfId="0" applyNumberFormat="1" applyFont="1" applyBorder="1" applyAlignment="1">
      <alignment horizontal="center"/>
    </xf>
    <xf numFmtId="0" fontId="20" fillId="0" borderId="0" xfId="0" applyFont="1" applyBorder="1" applyAlignment="1">
      <alignment horizontal="left" wrapText="1"/>
    </xf>
    <xf numFmtId="49" fontId="7" fillId="0" borderId="5" xfId="0" applyNumberFormat="1" applyFont="1" applyBorder="1" applyAlignment="1">
      <alignment horizontal="center" wrapText="1"/>
    </xf>
    <xf numFmtId="49" fontId="7" fillId="6" borderId="5" xfId="0" applyNumberFormat="1" applyFont="1" applyFill="1" applyBorder="1" applyAlignment="1">
      <alignment horizontal="center" wrapText="1"/>
    </xf>
    <xf numFmtId="0" fontId="36" fillId="0" borderId="1" xfId="0" applyFont="1" applyBorder="1" applyAlignment="1">
      <alignment horizontal="center"/>
    </xf>
    <xf numFmtId="0" fontId="36" fillId="7" borderId="15" xfId="0" applyFont="1" applyFill="1" applyBorder="1" applyAlignment="1">
      <alignment horizontal="center" vertical="center" wrapText="1"/>
    </xf>
    <xf numFmtId="0" fontId="20" fillId="0" borderId="0" xfId="0" applyFont="1" applyBorder="1" applyAlignment="1">
      <alignment wrapText="1"/>
    </xf>
    <xf numFmtId="0" fontId="20" fillId="0" borderId="0" xfId="0" applyFont="1" applyBorder="1" applyAlignment="1">
      <alignment wrapText="1"/>
    </xf>
    <xf numFmtId="0" fontId="22" fillId="0" borderId="0" xfId="0" applyFont="1" applyBorder="1" applyAlignment="1"/>
    <xf numFmtId="0" fontId="18" fillId="4" borderId="4" xfId="0" applyFont="1" applyFill="1" applyBorder="1" applyAlignment="1">
      <alignment horizontal="center" vertical="top" wrapText="1"/>
    </xf>
    <xf numFmtId="0" fontId="18" fillId="0" borderId="4" xfId="0" applyFont="1" applyBorder="1" applyAlignment="1">
      <alignment horizontal="center" vertical="top" wrapText="1"/>
    </xf>
    <xf numFmtId="0" fontId="22" fillId="4" borderId="0" xfId="0" applyFont="1" applyFill="1" applyBorder="1" applyAlignment="1">
      <alignment wrapText="1"/>
    </xf>
    <xf numFmtId="0" fontId="10" fillId="4" borderId="0" xfId="0" applyFont="1" applyFill="1"/>
    <xf numFmtId="0" fontId="20" fillId="4" borderId="2" xfId="0" applyFont="1" applyFill="1" applyBorder="1" applyAlignment="1">
      <alignment horizontal="center"/>
    </xf>
    <xf numFmtId="0" fontId="20" fillId="4" borderId="0" xfId="0" applyFont="1" applyFill="1"/>
    <xf numFmtId="164" fontId="20" fillId="4" borderId="0" xfId="0" applyNumberFormat="1" applyFont="1" applyFill="1" applyBorder="1"/>
    <xf numFmtId="164" fontId="20" fillId="4" borderId="0" xfId="0" applyNumberFormat="1" applyFont="1" applyFill="1" applyBorder="1" applyAlignment="1">
      <alignment horizontal="right"/>
    </xf>
    <xf numFmtId="0" fontId="0" fillId="4" borderId="0" xfId="0" applyFill="1"/>
    <xf numFmtId="0" fontId="12" fillId="0" borderId="6" xfId="0" applyFont="1" applyBorder="1" applyAlignment="1">
      <alignment horizontal="center"/>
    </xf>
    <xf numFmtId="0" fontId="7" fillId="0" borderId="0" xfId="0" applyFont="1" applyBorder="1" applyAlignment="1">
      <alignment horizontal="center"/>
    </xf>
    <xf numFmtId="0" fontId="7" fillId="4" borderId="3" xfId="2" applyFont="1" applyFill="1" applyBorder="1" applyAlignment="1">
      <alignment vertical="top" wrapText="1"/>
    </xf>
    <xf numFmtId="4" fontId="7" fillId="0" borderId="0" xfId="0" applyNumberFormat="1" applyFont="1" applyFill="1" applyBorder="1" applyAlignment="1">
      <alignment vertical="top" wrapText="1"/>
    </xf>
    <xf numFmtId="0" fontId="7" fillId="11" borderId="2" xfId="0" applyFont="1" applyFill="1" applyBorder="1" applyAlignment="1">
      <alignment vertical="top" wrapText="1"/>
    </xf>
    <xf numFmtId="0" fontId="7" fillId="11" borderId="2" xfId="2" applyFont="1" applyFill="1" applyBorder="1" applyAlignment="1">
      <alignment vertical="top" wrapText="1"/>
    </xf>
    <xf numFmtId="0" fontId="12" fillId="0" borderId="0" xfId="0" applyFont="1" applyBorder="1" applyAlignment="1">
      <alignment horizontal="center"/>
    </xf>
    <xf numFmtId="0" fontId="12" fillId="0" borderId="14" xfId="0" applyFont="1" applyBorder="1" applyAlignment="1"/>
    <xf numFmtId="0" fontId="12" fillId="0" borderId="5" xfId="0" applyFont="1" applyBorder="1" applyAlignment="1"/>
    <xf numFmtId="0" fontId="12" fillId="0" borderId="0" xfId="0" applyFont="1" applyBorder="1" applyAlignment="1">
      <alignment wrapText="1"/>
    </xf>
    <xf numFmtId="0" fontId="12" fillId="0" borderId="12" xfId="0" applyFont="1" applyBorder="1" applyAlignment="1">
      <alignment wrapText="1"/>
    </xf>
    <xf numFmtId="0" fontId="12" fillId="0" borderId="2" xfId="0" applyFont="1" applyBorder="1" applyAlignment="1"/>
    <xf numFmtId="49" fontId="12"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0" fontId="0" fillId="0" borderId="0" xfId="0"/>
    <xf numFmtId="0" fontId="0" fillId="0" borderId="0" xfId="0" applyBorder="1"/>
    <xf numFmtId="0" fontId="12" fillId="0" borderId="0" xfId="0" applyFont="1"/>
    <xf numFmtId="0" fontId="20" fillId="0" borderId="0" xfId="0" applyFont="1"/>
    <xf numFmtId="0" fontId="20" fillId="0" borderId="0" xfId="0" applyFont="1" applyFill="1"/>
    <xf numFmtId="0" fontId="20" fillId="0" borderId="0" xfId="0" applyFont="1" applyFill="1" applyBorder="1"/>
    <xf numFmtId="0" fontId="20" fillId="0" borderId="0" xfId="0" applyFont="1" applyAlignment="1">
      <alignment wrapText="1"/>
    </xf>
    <xf numFmtId="0" fontId="10" fillId="0" borderId="0" xfId="0" applyFont="1"/>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49" fontId="7" fillId="0" borderId="0" xfId="0" applyNumberFormat="1" applyFont="1" applyBorder="1" applyAlignment="1">
      <alignment horizontal="center" wrapText="1"/>
    </xf>
    <xf numFmtId="0" fontId="20" fillId="0" borderId="0" xfId="0" applyFont="1" applyBorder="1" applyAlignment="1">
      <alignment horizontal="center"/>
    </xf>
    <xf numFmtId="164" fontId="18" fillId="0" borderId="4" xfId="0" applyNumberFormat="1" applyFont="1" applyBorder="1"/>
    <xf numFmtId="164" fontId="18" fillId="4" borderId="4" xfId="0" applyNumberFormat="1" applyFont="1" applyFill="1" applyBorder="1"/>
    <xf numFmtId="49" fontId="18" fillId="0" borderId="0" xfId="0" applyNumberFormat="1" applyFont="1" applyBorder="1" applyAlignment="1">
      <alignment horizontal="center"/>
    </xf>
    <xf numFmtId="49" fontId="18" fillId="0" borderId="1" xfId="0" applyNumberFormat="1" applyFont="1" applyBorder="1" applyAlignment="1">
      <alignment horizontal="center"/>
    </xf>
    <xf numFmtId="0" fontId="7" fillId="0" borderId="5" xfId="0" applyNumberFormat="1" applyFont="1" applyBorder="1" applyAlignment="1">
      <alignment horizontal="right" wrapText="1"/>
    </xf>
    <xf numFmtId="0" fontId="20" fillId="6" borderId="0" xfId="0" applyFont="1" applyFill="1" applyBorder="1" applyAlignment="1">
      <alignment horizontal="center"/>
    </xf>
    <xf numFmtId="0" fontId="20" fillId="6" borderId="0" xfId="0" applyFont="1" applyFill="1" applyBorder="1" applyAlignment="1">
      <alignment wrapText="1"/>
    </xf>
    <xf numFmtId="8" fontId="20" fillId="6" borderId="0" xfId="0" applyNumberFormat="1" applyFont="1" applyFill="1" applyBorder="1" applyAlignment="1">
      <alignment horizontal="right"/>
    </xf>
    <xf numFmtId="49" fontId="20" fillId="6" borderId="0" xfId="0" applyNumberFormat="1" applyFont="1" applyFill="1" applyBorder="1" applyAlignment="1">
      <alignment horizontal="center"/>
    </xf>
    <xf numFmtId="164" fontId="20" fillId="6" borderId="0" xfId="3" applyNumberFormat="1" applyFont="1" applyFill="1" applyBorder="1" applyAlignment="1">
      <alignment horizontal="right"/>
    </xf>
    <xf numFmtId="164" fontId="20" fillId="6" borderId="0" xfId="0" applyNumberFormat="1" applyFont="1" applyFill="1" applyBorder="1" applyAlignment="1">
      <alignment horizontal="right"/>
    </xf>
    <xf numFmtId="0" fontId="20" fillId="6" borderId="10" xfId="0" applyFont="1" applyFill="1" applyBorder="1" applyAlignment="1">
      <alignment horizontal="center"/>
    </xf>
    <xf numFmtId="0" fontId="20" fillId="6" borderId="10" xfId="0" applyFont="1" applyFill="1" applyBorder="1" applyAlignment="1">
      <alignment wrapText="1"/>
    </xf>
    <xf numFmtId="0" fontId="20" fillId="6" borderId="7" xfId="0" applyFont="1" applyFill="1" applyBorder="1" applyAlignment="1">
      <alignment wrapText="1"/>
    </xf>
    <xf numFmtId="0" fontId="20" fillId="6" borderId="7" xfId="0" applyFont="1" applyFill="1" applyBorder="1" applyAlignment="1">
      <alignment horizontal="center"/>
    </xf>
    <xf numFmtId="0" fontId="20" fillId="6" borderId="16" xfId="0" applyFont="1" applyFill="1" applyBorder="1" applyAlignment="1">
      <alignment horizontal="center"/>
    </xf>
    <xf numFmtId="0" fontId="20" fillId="6" borderId="5" xfId="0" applyFont="1" applyFill="1" applyBorder="1" applyAlignment="1">
      <alignment wrapText="1"/>
    </xf>
    <xf numFmtId="0" fontId="20" fillId="0" borderId="5" xfId="0" applyFont="1" applyBorder="1" applyAlignment="1">
      <alignment wrapText="1"/>
    </xf>
    <xf numFmtId="0" fontId="20" fillId="6" borderId="14" xfId="0" applyFont="1" applyFill="1" applyBorder="1" applyAlignment="1">
      <alignment horizontal="center"/>
    </xf>
    <xf numFmtId="8" fontId="20" fillId="6" borderId="5" xfId="0" applyNumberFormat="1" applyFont="1" applyFill="1" applyBorder="1" applyAlignment="1">
      <alignment horizontal="right"/>
    </xf>
    <xf numFmtId="8" fontId="20" fillId="6" borderId="6" xfId="0" applyNumberFormat="1" applyFont="1" applyFill="1" applyBorder="1" applyAlignment="1">
      <alignment horizontal="right"/>
    </xf>
    <xf numFmtId="49" fontId="20" fillId="6" borderId="5" xfId="0" applyNumberFormat="1" applyFont="1" applyFill="1" applyBorder="1" applyAlignment="1">
      <alignment horizontal="center"/>
    </xf>
    <xf numFmtId="49" fontId="18" fillId="0" borderId="5" xfId="0" applyNumberFormat="1" applyFont="1" applyBorder="1" applyAlignment="1">
      <alignment horizontal="center"/>
    </xf>
    <xf numFmtId="164" fontId="20" fillId="6" borderId="6" xfId="3" applyNumberFormat="1" applyFont="1" applyFill="1" applyBorder="1" applyAlignment="1">
      <alignment horizontal="right"/>
    </xf>
    <xf numFmtId="164" fontId="18" fillId="0" borderId="5" xfId="0" applyNumberFormat="1" applyFont="1" applyBorder="1"/>
    <xf numFmtId="164" fontId="20" fillId="0" borderId="5" xfId="0" applyNumberFormat="1" applyFont="1" applyFill="1" applyBorder="1" applyAlignment="1">
      <alignment horizontal="center"/>
    </xf>
    <xf numFmtId="164" fontId="18" fillId="0" borderId="0" xfId="0" applyNumberFormat="1" applyFont="1" applyFill="1" applyBorder="1"/>
    <xf numFmtId="0" fontId="20" fillId="6" borderId="8" xfId="0" applyFont="1" applyFill="1" applyBorder="1" applyAlignment="1">
      <alignment wrapText="1"/>
    </xf>
    <xf numFmtId="0" fontId="20" fillId="6" borderId="4" xfId="0" applyFont="1" applyFill="1" applyBorder="1" applyAlignment="1">
      <alignment horizontal="center"/>
    </xf>
    <xf numFmtId="49" fontId="20" fillId="0" borderId="2" xfId="0" applyNumberFormat="1" applyFont="1" applyBorder="1" applyAlignment="1">
      <alignment horizontal="center"/>
    </xf>
    <xf numFmtId="49" fontId="20" fillId="0" borderId="1" xfId="0" applyNumberFormat="1" applyFont="1" applyFill="1" applyBorder="1" applyAlignment="1">
      <alignment horizontal="center"/>
    </xf>
    <xf numFmtId="164" fontId="20" fillId="0" borderId="1" xfId="0" applyNumberFormat="1" applyFont="1" applyFill="1" applyBorder="1" applyAlignment="1">
      <alignment horizontal="right"/>
    </xf>
    <xf numFmtId="0" fontId="20" fillId="0" borderId="10" xfId="0" applyFont="1" applyFill="1" applyBorder="1" applyAlignment="1">
      <alignment horizontal="center"/>
    </xf>
    <xf numFmtId="0" fontId="20" fillId="0" borderId="4" xfId="0" applyFont="1" applyFill="1" applyBorder="1" applyAlignment="1">
      <alignment horizontal="center"/>
    </xf>
    <xf numFmtId="0" fontId="20" fillId="6" borderId="29" xfId="0" applyFont="1" applyFill="1" applyBorder="1" applyAlignment="1">
      <alignment horizontal="center"/>
    </xf>
    <xf numFmtId="8" fontId="20" fillId="6" borderId="8" xfId="0" applyNumberFormat="1" applyFont="1" applyFill="1" applyBorder="1" applyAlignment="1">
      <alignment horizontal="right"/>
    </xf>
    <xf numFmtId="49" fontId="20" fillId="6" borderId="8" xfId="0" applyNumberFormat="1" applyFont="1" applyFill="1" applyBorder="1" applyAlignment="1">
      <alignment horizontal="center"/>
    </xf>
    <xf numFmtId="49" fontId="20" fillId="0" borderId="8" xfId="0" applyNumberFormat="1" applyFont="1" applyBorder="1" applyAlignment="1">
      <alignment horizontal="center"/>
    </xf>
    <xf numFmtId="49" fontId="18" fillId="0" borderId="8" xfId="0" applyNumberFormat="1" applyFont="1" applyBorder="1" applyAlignment="1">
      <alignment horizontal="center"/>
    </xf>
    <xf numFmtId="164" fontId="20" fillId="6" borderId="8" xfId="3" applyNumberFormat="1" applyFont="1" applyFill="1" applyBorder="1" applyAlignment="1">
      <alignment horizontal="right"/>
    </xf>
    <xf numFmtId="164" fontId="18" fillId="0" borderId="8" xfId="0" applyNumberFormat="1" applyFont="1" applyBorder="1"/>
    <xf numFmtId="164" fontId="20" fillId="0" borderId="8" xfId="0" applyNumberFormat="1" applyFont="1" applyFill="1" applyBorder="1" applyAlignment="1">
      <alignment horizontal="center"/>
    </xf>
    <xf numFmtId="164" fontId="20" fillId="6" borderId="8" xfId="0" applyNumberFormat="1" applyFont="1" applyFill="1" applyBorder="1" applyAlignment="1">
      <alignment horizontal="right"/>
    </xf>
    <xf numFmtId="8" fontId="20" fillId="0" borderId="8" xfId="0" applyNumberFormat="1" applyFont="1" applyFill="1" applyBorder="1" applyAlignment="1">
      <alignment horizontal="right"/>
    </xf>
    <xf numFmtId="0" fontId="20" fillId="0" borderId="6" xfId="0" applyFont="1" applyFill="1" applyBorder="1" applyAlignment="1">
      <alignment horizontal="center"/>
    </xf>
    <xf numFmtId="0" fontId="20" fillId="6" borderId="16" xfId="0" applyFont="1" applyFill="1" applyBorder="1" applyAlignment="1">
      <alignment wrapText="1"/>
    </xf>
    <xf numFmtId="164" fontId="20" fillId="0" borderId="14" xfId="0" applyNumberFormat="1" applyFont="1" applyFill="1" applyBorder="1" applyAlignment="1">
      <alignment horizontal="right"/>
    </xf>
    <xf numFmtId="164" fontId="20" fillId="0" borderId="6" xfId="0" applyNumberFormat="1" applyFont="1" applyFill="1" applyBorder="1" applyAlignment="1">
      <alignment horizontal="right"/>
    </xf>
    <xf numFmtId="164" fontId="20" fillId="0" borderId="2" xfId="0" applyNumberFormat="1" applyFont="1" applyFill="1" applyBorder="1" applyAlignment="1">
      <alignment horizontal="right"/>
    </xf>
    <xf numFmtId="8" fontId="20" fillId="6" borderId="14" xfId="0" applyNumberFormat="1" applyFont="1" applyFill="1" applyBorder="1" applyAlignment="1">
      <alignment horizontal="right"/>
    </xf>
    <xf numFmtId="49" fontId="20" fillId="0" borderId="14" xfId="0" applyNumberFormat="1" applyFont="1" applyFill="1" applyBorder="1" applyAlignment="1">
      <alignment horizontal="center"/>
    </xf>
    <xf numFmtId="49" fontId="20" fillId="0" borderId="14" xfId="0" applyNumberFormat="1" applyFont="1" applyBorder="1" applyAlignment="1">
      <alignment horizontal="center"/>
    </xf>
    <xf numFmtId="164" fontId="18" fillId="6" borderId="0" xfId="0" applyNumberFormat="1" applyFont="1" applyFill="1" applyBorder="1"/>
    <xf numFmtId="0" fontId="20" fillId="0" borderId="4" xfId="0" applyFont="1" applyBorder="1" applyAlignment="1">
      <alignment wrapText="1"/>
    </xf>
    <xf numFmtId="0" fontId="20" fillId="0" borderId="6" xfId="0" applyFont="1" applyBorder="1"/>
    <xf numFmtId="0" fontId="20" fillId="0" borderId="1" xfId="0" applyFont="1" applyBorder="1"/>
    <xf numFmtId="0" fontId="20" fillId="0" borderId="6" xfId="0" applyFont="1" applyBorder="1" applyAlignment="1">
      <alignment wrapText="1"/>
    </xf>
    <xf numFmtId="0" fontId="12" fillId="0" borderId="14" xfId="0" applyFont="1" applyBorder="1"/>
    <xf numFmtId="0" fontId="7" fillId="0" borderId="5" xfId="0" applyFont="1" applyBorder="1" applyAlignment="1">
      <alignment horizontal="center"/>
    </xf>
    <xf numFmtId="164" fontId="12" fillId="0" borderId="2" xfId="0" applyNumberFormat="1" applyFont="1" applyFill="1" applyBorder="1" applyAlignment="1">
      <alignment horizontal="right" wrapText="1"/>
    </xf>
    <xf numFmtId="0" fontId="12" fillId="4" borderId="14" xfId="0" applyFont="1" applyFill="1" applyBorder="1" applyAlignment="1"/>
    <xf numFmtId="0" fontId="12" fillId="4" borderId="5" xfId="0" applyFont="1" applyFill="1" applyBorder="1" applyAlignment="1"/>
    <xf numFmtId="0" fontId="12" fillId="4" borderId="2" xfId="0" applyFont="1" applyFill="1" applyBorder="1" applyAlignment="1"/>
    <xf numFmtId="0" fontId="23" fillId="4" borderId="14" xfId="0" applyFont="1" applyFill="1" applyBorder="1" applyAlignment="1"/>
    <xf numFmtId="0" fontId="23" fillId="4" borderId="5" xfId="0" applyFont="1" applyFill="1" applyBorder="1" applyAlignment="1"/>
    <xf numFmtId="0" fontId="23" fillId="4" borderId="2" xfId="0" applyFont="1" applyFill="1" applyBorder="1" applyAlignment="1"/>
    <xf numFmtId="0" fontId="23" fillId="0" borderId="14" xfId="0" applyFont="1" applyBorder="1" applyAlignment="1"/>
    <xf numFmtId="0" fontId="23" fillId="0" borderId="5" xfId="0" applyFont="1" applyBorder="1" applyAlignment="1"/>
    <xf numFmtId="0" fontId="23" fillId="0" borderId="2" xfId="0" applyFont="1" applyBorder="1" applyAlignment="1"/>
    <xf numFmtId="0" fontId="12" fillId="4" borderId="8" xfId="0" applyFont="1" applyFill="1" applyBorder="1" applyAlignment="1">
      <alignment horizontal="center" wrapText="1"/>
    </xf>
    <xf numFmtId="49" fontId="12" fillId="4" borderId="5" xfId="0" applyNumberFormat="1" applyFont="1" applyFill="1" applyBorder="1" applyAlignment="1">
      <alignment horizontal="center" wrapText="1"/>
    </xf>
    <xf numFmtId="49" fontId="7" fillId="4" borderId="14" xfId="0" applyNumberFormat="1" applyFont="1" applyFill="1" applyBorder="1" applyAlignment="1">
      <alignment horizontal="center" wrapText="1"/>
    </xf>
    <xf numFmtId="49" fontId="7" fillId="4" borderId="5" xfId="0" applyNumberFormat="1" applyFont="1" applyFill="1" applyBorder="1" applyAlignment="1">
      <alignment horizontal="center" wrapText="1"/>
    </xf>
    <xf numFmtId="164" fontId="7" fillId="4" borderId="5" xfId="0" applyNumberFormat="1" applyFont="1" applyFill="1" applyBorder="1" applyAlignment="1">
      <alignment horizontal="center" wrapText="1"/>
    </xf>
    <xf numFmtId="0" fontId="7" fillId="4" borderId="2" xfId="0" applyNumberFormat="1" applyFont="1" applyFill="1" applyBorder="1" applyAlignment="1">
      <alignment horizontal="right" wrapText="1"/>
    </xf>
    <xf numFmtId="0" fontId="23" fillId="6" borderId="14" xfId="0" applyFont="1" applyFill="1" applyBorder="1" applyAlignment="1"/>
    <xf numFmtId="0" fontId="12" fillId="0" borderId="0" xfId="0" applyFont="1" applyBorder="1"/>
    <xf numFmtId="0" fontId="12" fillId="0" borderId="6" xfId="0" applyFont="1" applyBorder="1"/>
    <xf numFmtId="0" fontId="23" fillId="4" borderId="1" xfId="0" applyFont="1" applyFill="1" applyBorder="1" applyAlignment="1"/>
    <xf numFmtId="0" fontId="12" fillId="0" borderId="6" xfId="0" applyFont="1" applyBorder="1" applyAlignment="1">
      <alignment horizontal="center" wrapText="1"/>
    </xf>
    <xf numFmtId="164" fontId="7" fillId="0" borderId="6" xfId="0" applyNumberFormat="1" applyFont="1" applyBorder="1" applyAlignment="1">
      <alignment horizontal="center" wrapText="1"/>
    </xf>
    <xf numFmtId="0" fontId="12" fillId="4" borderId="10" xfId="0" applyFont="1" applyFill="1" applyBorder="1" applyAlignment="1">
      <alignment horizontal="left"/>
    </xf>
    <xf numFmtId="0" fontId="12" fillId="0" borderId="12" xfId="0" applyFont="1" applyBorder="1"/>
    <xf numFmtId="164" fontId="12" fillId="4" borderId="2" xfId="0" applyNumberFormat="1" applyFont="1" applyFill="1" applyBorder="1" applyAlignment="1">
      <alignment horizontal="right" wrapText="1"/>
    </xf>
    <xf numFmtId="0" fontId="12" fillId="0" borderId="30" xfId="0" applyFont="1" applyBorder="1" applyAlignment="1">
      <alignment horizontal="left"/>
    </xf>
    <xf numFmtId="0" fontId="12" fillId="0" borderId="30" xfId="0" applyFont="1" applyBorder="1"/>
    <xf numFmtId="49" fontId="41" fillId="0" borderId="31" xfId="0" applyNumberFormat="1" applyFont="1" applyBorder="1" applyAlignment="1">
      <alignment horizontal="center"/>
    </xf>
    <xf numFmtId="49" fontId="7" fillId="0" borderId="32" xfId="0" applyNumberFormat="1" applyFont="1" applyBorder="1" applyAlignment="1">
      <alignment horizontal="center" wrapText="1"/>
    </xf>
    <xf numFmtId="49" fontId="20" fillId="0" borderId="31" xfId="0" applyNumberFormat="1" applyFont="1" applyBorder="1" applyAlignment="1">
      <alignment horizontal="center"/>
    </xf>
    <xf numFmtId="164" fontId="7" fillId="0" borderId="32" xfId="0" applyNumberFormat="1" applyFont="1" applyBorder="1" applyAlignment="1">
      <alignment horizontal="right" wrapText="1"/>
    </xf>
    <xf numFmtId="0" fontId="7" fillId="0" borderId="32" xfId="0" applyNumberFormat="1" applyFont="1" applyBorder="1" applyAlignment="1">
      <alignment horizontal="right" wrapText="1"/>
    </xf>
    <xf numFmtId="164" fontId="12" fillId="0" borderId="32" xfId="0" applyNumberFormat="1" applyFont="1" applyFill="1" applyBorder="1" applyAlignment="1">
      <alignment horizontal="right" wrapText="1"/>
    </xf>
    <xf numFmtId="49" fontId="12" fillId="0" borderId="6" xfId="0" applyNumberFormat="1" applyFont="1" applyFill="1" applyBorder="1" applyAlignment="1">
      <alignment horizontal="center" wrapText="1"/>
    </xf>
    <xf numFmtId="49" fontId="7" fillId="0" borderId="35" xfId="0" applyNumberFormat="1" applyFont="1" applyFill="1" applyBorder="1" applyAlignment="1">
      <alignment horizontal="center" wrapText="1"/>
    </xf>
    <xf numFmtId="49" fontId="20" fillId="0" borderId="34" xfId="0" applyNumberFormat="1" applyFont="1" applyBorder="1" applyAlignment="1">
      <alignment horizontal="center"/>
    </xf>
    <xf numFmtId="0" fontId="7" fillId="0" borderId="33" xfId="0" applyNumberFormat="1" applyFont="1" applyFill="1" applyBorder="1" applyAlignment="1">
      <alignment horizontal="right" wrapText="1"/>
    </xf>
    <xf numFmtId="49" fontId="41" fillId="0" borderId="33" xfId="0" applyNumberFormat="1" applyFont="1" applyBorder="1" applyAlignment="1">
      <alignment horizontal="center"/>
    </xf>
    <xf numFmtId="0" fontId="12" fillId="6" borderId="6" xfId="0" applyFont="1" applyFill="1" applyBorder="1" applyAlignment="1">
      <alignment horizontal="center" wrapText="1"/>
    </xf>
    <xf numFmtId="49" fontId="12" fillId="6" borderId="6" xfId="0" applyNumberFormat="1" applyFont="1" applyFill="1" applyBorder="1" applyAlignment="1">
      <alignment horizontal="center" wrapText="1"/>
    </xf>
    <xf numFmtId="49" fontId="7" fillId="6" borderId="6" xfId="0" applyNumberFormat="1" applyFont="1" applyFill="1" applyBorder="1" applyAlignment="1">
      <alignment horizontal="center" wrapText="1"/>
    </xf>
    <xf numFmtId="164" fontId="7" fillId="6" borderId="6" xfId="0" applyNumberFormat="1" applyFont="1" applyFill="1" applyBorder="1" applyAlignment="1">
      <alignment horizontal="center" wrapText="1"/>
    </xf>
    <xf numFmtId="49" fontId="7" fillId="6" borderId="35" xfId="0" applyNumberFormat="1" applyFont="1" applyFill="1" applyBorder="1" applyAlignment="1">
      <alignment horizontal="center" wrapText="1"/>
    </xf>
    <xf numFmtId="164" fontId="7" fillId="6" borderId="34" xfId="0" applyNumberFormat="1" applyFont="1" applyFill="1" applyBorder="1" applyAlignment="1">
      <alignment horizontal="right" wrapText="1"/>
    </xf>
    <xf numFmtId="0" fontId="7" fillId="6" borderId="33" xfId="0" applyNumberFormat="1" applyFont="1" applyFill="1" applyBorder="1" applyAlignment="1">
      <alignment horizontal="right" wrapText="1"/>
    </xf>
    <xf numFmtId="0" fontId="12" fillId="0" borderId="30" xfId="0" applyFont="1" applyBorder="1" applyAlignment="1">
      <alignment horizontal="center" wrapText="1"/>
    </xf>
    <xf numFmtId="49" fontId="20" fillId="0" borderId="32" xfId="0" applyNumberFormat="1" applyFont="1" applyBorder="1" applyAlignment="1">
      <alignment horizontal="center"/>
    </xf>
    <xf numFmtId="0" fontId="12" fillId="4" borderId="30" xfId="0" applyFont="1" applyFill="1" applyBorder="1" applyAlignment="1">
      <alignment horizontal="center" wrapText="1"/>
    </xf>
    <xf numFmtId="0" fontId="12" fillId="6" borderId="30" xfId="0" applyFont="1" applyFill="1" applyBorder="1" applyAlignment="1">
      <alignment horizontal="center" wrapText="1"/>
    </xf>
    <xf numFmtId="49" fontId="7" fillId="6" borderId="32" xfId="0" applyNumberFormat="1" applyFont="1" applyFill="1" applyBorder="1" applyAlignment="1">
      <alignment horizontal="center" wrapText="1"/>
    </xf>
    <xf numFmtId="164" fontId="7" fillId="6" borderId="32" xfId="0" applyNumberFormat="1" applyFont="1" applyFill="1" applyBorder="1" applyAlignment="1">
      <alignment horizontal="right" wrapText="1"/>
    </xf>
    <xf numFmtId="0" fontId="7" fillId="6" borderId="32" xfId="0" applyNumberFormat="1" applyFont="1" applyFill="1" applyBorder="1" applyAlignment="1">
      <alignment horizontal="right" wrapText="1"/>
    </xf>
    <xf numFmtId="0" fontId="12" fillId="4" borderId="30" xfId="0" applyFont="1" applyFill="1" applyBorder="1" applyAlignment="1">
      <alignment horizontal="left"/>
    </xf>
    <xf numFmtId="0" fontId="7" fillId="6" borderId="3" xfId="0" applyNumberFormat="1" applyFont="1" applyFill="1" applyBorder="1" applyAlignment="1">
      <alignment horizontal="right" wrapText="1"/>
    </xf>
    <xf numFmtId="0" fontId="12" fillId="0" borderId="36" xfId="0" applyFont="1" applyBorder="1" applyAlignment="1">
      <alignment horizontal="right" wrapText="1"/>
    </xf>
    <xf numFmtId="0" fontId="12" fillId="6" borderId="36" xfId="0" applyFont="1" applyFill="1" applyBorder="1" applyAlignment="1">
      <alignment horizontal="left" wrapText="1"/>
    </xf>
    <xf numFmtId="49" fontId="12" fillId="6" borderId="32" xfId="0" applyNumberFormat="1" applyFont="1" applyFill="1" applyBorder="1" applyAlignment="1">
      <alignment horizontal="center" wrapText="1"/>
    </xf>
    <xf numFmtId="0" fontId="12" fillId="0" borderId="37" xfId="0" applyFont="1" applyBorder="1" applyAlignment="1">
      <alignment horizontal="center" wrapText="1"/>
    </xf>
    <xf numFmtId="49" fontId="12" fillId="0" borderId="37"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37" xfId="0" applyNumberFormat="1" applyFont="1" applyBorder="1" applyAlignment="1">
      <alignment horizontal="center" wrapText="1"/>
    </xf>
    <xf numFmtId="164" fontId="7" fillId="0" borderId="37" xfId="0" applyNumberFormat="1" applyFont="1" applyBorder="1" applyAlignment="1">
      <alignment horizontal="center" wrapText="1"/>
    </xf>
    <xf numFmtId="164" fontId="12" fillId="6" borderId="28" xfId="0" applyNumberFormat="1" applyFont="1" applyFill="1" applyBorder="1" applyAlignment="1">
      <alignment horizontal="right" wrapText="1"/>
    </xf>
    <xf numFmtId="164" fontId="12" fillId="6" borderId="4" xfId="0" applyNumberFormat="1" applyFont="1" applyFill="1" applyBorder="1" applyAlignment="1">
      <alignment horizontal="right" wrapText="1"/>
    </xf>
    <xf numFmtId="49" fontId="41" fillId="0" borderId="32" xfId="0" applyNumberFormat="1" applyFont="1" applyBorder="1" applyAlignment="1">
      <alignment horizontal="center"/>
    </xf>
    <xf numFmtId="49" fontId="20" fillId="0" borderId="35" xfId="0" applyNumberFormat="1" applyFont="1" applyBorder="1" applyAlignment="1">
      <alignment horizontal="center"/>
    </xf>
    <xf numFmtId="164" fontId="7" fillId="0" borderId="32" xfId="0" applyNumberFormat="1" applyFont="1" applyFill="1" applyBorder="1" applyAlignment="1">
      <alignment horizontal="right" wrapText="1"/>
    </xf>
    <xf numFmtId="49" fontId="7" fillId="0" borderId="27" xfId="0" applyNumberFormat="1" applyFont="1" applyBorder="1" applyAlignment="1">
      <alignment horizontal="center" wrapText="1"/>
    </xf>
    <xf numFmtId="0" fontId="7" fillId="0" borderId="37" xfId="0" applyNumberFormat="1" applyFont="1" applyBorder="1" applyAlignment="1">
      <alignment horizontal="right" wrapText="1"/>
    </xf>
    <xf numFmtId="164" fontId="12" fillId="2" borderId="39" xfId="0" applyNumberFormat="1" applyFont="1" applyFill="1" applyBorder="1" applyAlignment="1">
      <alignment horizontal="right" wrapText="1"/>
    </xf>
    <xf numFmtId="164" fontId="7" fillId="4" borderId="2" xfId="0" applyNumberFormat="1" applyFont="1" applyFill="1" applyBorder="1" applyAlignment="1">
      <alignment horizontal="right" wrapText="1"/>
    </xf>
    <xf numFmtId="0" fontId="23" fillId="6" borderId="0" xfId="0" applyFont="1" applyFill="1" applyBorder="1" applyAlignment="1"/>
    <xf numFmtId="0" fontId="12" fillId="6" borderId="0" xfId="0" applyFont="1" applyFill="1" applyBorder="1"/>
    <xf numFmtId="0" fontId="12" fillId="6" borderId="0" xfId="0" applyFont="1" applyFill="1" applyBorder="1" applyAlignment="1"/>
    <xf numFmtId="0" fontId="23" fillId="6" borderId="5" xfId="0" applyFont="1" applyFill="1" applyBorder="1" applyAlignment="1"/>
    <xf numFmtId="0" fontId="23" fillId="6" borderId="2" xfId="0" applyFont="1" applyFill="1" applyBorder="1" applyAlignment="1"/>
    <xf numFmtId="0" fontId="12" fillId="4" borderId="40" xfId="0" applyFont="1" applyFill="1" applyBorder="1" applyAlignment="1">
      <alignment horizontal="left"/>
    </xf>
    <xf numFmtId="0" fontId="12" fillId="0" borderId="38" xfId="0" applyFont="1" applyBorder="1" applyAlignment="1">
      <alignment horizontal="center" wrapText="1"/>
    </xf>
    <xf numFmtId="0" fontId="12" fillId="0" borderId="12" xfId="0" applyFont="1" applyFill="1" applyBorder="1" applyAlignment="1">
      <alignment horizontal="center" wrapText="1"/>
    </xf>
    <xf numFmtId="0" fontId="12" fillId="0" borderId="12" xfId="0" applyFont="1" applyBorder="1" applyAlignment="1">
      <alignment horizontal="center" wrapText="1"/>
    </xf>
    <xf numFmtId="0" fontId="7" fillId="0" borderId="6" xfId="0" applyNumberFormat="1" applyFont="1" applyBorder="1" applyAlignment="1">
      <alignment horizontal="right" wrapText="1"/>
    </xf>
    <xf numFmtId="164" fontId="12" fillId="6" borderId="6" xfId="0" applyNumberFormat="1" applyFont="1" applyFill="1" applyBorder="1" applyAlignment="1">
      <alignment horizontal="right" wrapText="1"/>
    </xf>
    <xf numFmtId="49" fontId="12" fillId="0" borderId="8" xfId="0" applyNumberFormat="1" applyFont="1" applyBorder="1" applyAlignment="1">
      <alignment horizontal="center" wrapText="1"/>
    </xf>
    <xf numFmtId="49" fontId="7" fillId="0" borderId="8" xfId="0" applyNumberFormat="1" applyFont="1" applyBorder="1" applyAlignment="1">
      <alignment horizontal="center" wrapText="1"/>
    </xf>
    <xf numFmtId="164" fontId="7" fillId="0" borderId="8" xfId="0" applyNumberFormat="1" applyFont="1" applyBorder="1" applyAlignment="1">
      <alignment horizontal="center" wrapText="1"/>
    </xf>
    <xf numFmtId="0" fontId="7" fillId="0" borderId="8" xfId="0" applyNumberFormat="1" applyFont="1" applyBorder="1" applyAlignment="1">
      <alignment horizontal="right" wrapText="1"/>
    </xf>
    <xf numFmtId="164" fontId="12" fillId="6" borderId="8" xfId="0" applyNumberFormat="1" applyFont="1" applyFill="1" applyBorder="1" applyAlignment="1">
      <alignment horizontal="right" wrapText="1"/>
    </xf>
    <xf numFmtId="0" fontId="7" fillId="0" borderId="27" xfId="0" applyNumberFormat="1" applyFont="1" applyBorder="1" applyAlignment="1">
      <alignment horizontal="right" wrapText="1"/>
    </xf>
    <xf numFmtId="0" fontId="7" fillId="0" borderId="0" xfId="0" applyFont="1" applyBorder="1"/>
    <xf numFmtId="164" fontId="7" fillId="0" borderId="0" xfId="0" applyNumberFormat="1" applyFont="1" applyBorder="1" applyAlignment="1">
      <alignment wrapText="1"/>
    </xf>
    <xf numFmtId="164" fontId="12" fillId="0" borderId="13" xfId="0" applyNumberFormat="1" applyFont="1" applyFill="1" applyBorder="1" applyAlignment="1">
      <alignment horizontal="right" wrapText="1"/>
    </xf>
    <xf numFmtId="0" fontId="12" fillId="6" borderId="12" xfId="0" applyFont="1" applyFill="1" applyBorder="1" applyAlignment="1">
      <alignment horizontal="center" wrapText="1"/>
    </xf>
    <xf numFmtId="164" fontId="12" fillId="6" borderId="13" xfId="0" applyNumberFormat="1" applyFont="1" applyFill="1" applyBorder="1" applyAlignment="1">
      <alignment horizontal="right" wrapText="1"/>
    </xf>
    <xf numFmtId="0" fontId="12" fillId="6" borderId="29" xfId="0" applyFont="1" applyFill="1" applyBorder="1" applyAlignment="1">
      <alignment horizontal="center" wrapText="1"/>
    </xf>
    <xf numFmtId="0" fontId="7" fillId="6" borderId="6" xfId="0" applyNumberFormat="1" applyFont="1" applyFill="1" applyBorder="1" applyAlignment="1">
      <alignment horizontal="right" wrapText="1"/>
    </xf>
    <xf numFmtId="49" fontId="12" fillId="6" borderId="8" xfId="0" applyNumberFormat="1" applyFont="1" applyFill="1" applyBorder="1" applyAlignment="1">
      <alignment horizontal="center" wrapText="1"/>
    </xf>
    <xf numFmtId="49" fontId="7" fillId="6" borderId="8" xfId="0" applyNumberFormat="1" applyFont="1" applyFill="1" applyBorder="1" applyAlignment="1">
      <alignment horizontal="center" wrapText="1"/>
    </xf>
    <xf numFmtId="164" fontId="7" fillId="6" borderId="8" xfId="0" applyNumberFormat="1" applyFont="1" applyFill="1" applyBorder="1" applyAlignment="1">
      <alignment horizontal="center" wrapText="1"/>
    </xf>
    <xf numFmtId="0" fontId="7" fillId="6" borderId="8" xfId="0" applyNumberFormat="1" applyFont="1" applyFill="1" applyBorder="1" applyAlignment="1">
      <alignment horizontal="right" wrapText="1"/>
    </xf>
    <xf numFmtId="0" fontId="12" fillId="0" borderId="7" xfId="0" applyFont="1" applyFill="1" applyBorder="1" applyAlignment="1">
      <alignment horizontal="left" wrapText="1"/>
    </xf>
    <xf numFmtId="0" fontId="12" fillId="0" borderId="30" xfId="0" applyFont="1" applyFill="1" applyBorder="1" applyAlignment="1">
      <alignment horizontal="left" wrapText="1"/>
    </xf>
    <xf numFmtId="0" fontId="12" fillId="0" borderId="40" xfId="0" applyFont="1" applyFill="1" applyBorder="1" applyAlignment="1">
      <alignment horizontal="left" wrapText="1"/>
    </xf>
    <xf numFmtId="49" fontId="12" fillId="6" borderId="27" xfId="0" applyNumberFormat="1" applyFont="1" applyFill="1" applyBorder="1" applyAlignment="1">
      <alignment horizontal="center" wrapText="1"/>
    </xf>
    <xf numFmtId="0" fontId="12" fillId="6" borderId="30" xfId="0" applyFont="1" applyFill="1" applyBorder="1" applyAlignment="1">
      <alignment horizontal="left" wrapText="1"/>
    </xf>
    <xf numFmtId="0" fontId="12" fillId="6" borderId="7" xfId="0" applyFont="1" applyFill="1" applyBorder="1" applyAlignment="1">
      <alignment horizontal="left" wrapText="1"/>
    </xf>
    <xf numFmtId="49" fontId="12" fillId="0" borderId="41" xfId="0" applyNumberFormat="1" applyFont="1" applyBorder="1" applyAlignment="1">
      <alignment horizontal="center" wrapText="1"/>
    </xf>
    <xf numFmtId="164" fontId="7" fillId="6" borderId="35" xfId="0" applyNumberFormat="1" applyFont="1" applyFill="1" applyBorder="1" applyAlignment="1">
      <alignment horizontal="right" wrapText="1"/>
    </xf>
    <xf numFmtId="49" fontId="20" fillId="0" borderId="33" xfId="0" applyNumberFormat="1" applyFont="1" applyBorder="1" applyAlignment="1">
      <alignment horizontal="center"/>
    </xf>
    <xf numFmtId="49" fontId="7" fillId="0" borderId="32" xfId="0" applyNumberFormat="1" applyFont="1" applyFill="1" applyBorder="1" applyAlignment="1">
      <alignment horizontal="center" wrapText="1"/>
    </xf>
    <xf numFmtId="0" fontId="12" fillId="0" borderId="8" xfId="0" applyFont="1" applyBorder="1"/>
    <xf numFmtId="0" fontId="12" fillId="0" borderId="27" xfId="0" applyFont="1" applyBorder="1"/>
    <xf numFmtId="0" fontId="12" fillId="4" borderId="31" xfId="0" applyFont="1" applyFill="1" applyBorder="1" applyAlignment="1">
      <alignment horizontal="left"/>
    </xf>
    <xf numFmtId="49" fontId="7" fillId="6" borderId="3" xfId="0" applyNumberFormat="1" applyFont="1" applyFill="1" applyBorder="1" applyAlignment="1">
      <alignment horizontal="center" wrapText="1"/>
    </xf>
    <xf numFmtId="49" fontId="20" fillId="0" borderId="3" xfId="0" applyNumberFormat="1" applyFont="1" applyBorder="1" applyAlignment="1">
      <alignment horizontal="center"/>
    </xf>
    <xf numFmtId="164" fontId="7" fillId="6" borderId="3" xfId="0" applyNumberFormat="1" applyFont="1" applyFill="1" applyBorder="1" applyAlignment="1">
      <alignment horizontal="right" wrapText="1"/>
    </xf>
    <xf numFmtId="164" fontId="12" fillId="0" borderId="16" xfId="0" applyNumberFormat="1" applyFont="1" applyFill="1" applyBorder="1" applyAlignment="1">
      <alignment horizontal="right" wrapText="1"/>
    </xf>
    <xf numFmtId="0" fontId="12" fillId="4" borderId="5" xfId="0" applyFont="1" applyFill="1" applyBorder="1"/>
    <xf numFmtId="0" fontId="7" fillId="4" borderId="5" xfId="0" applyFont="1" applyFill="1" applyBorder="1"/>
    <xf numFmtId="164" fontId="7" fillId="4" borderId="5" xfId="0" applyNumberFormat="1" applyFont="1" applyFill="1" applyBorder="1" applyAlignment="1">
      <alignment wrapText="1"/>
    </xf>
    <xf numFmtId="0" fontId="7" fillId="4" borderId="5" xfId="0" applyNumberFormat="1" applyFont="1" applyFill="1" applyBorder="1" applyAlignment="1">
      <alignment horizontal="right" wrapText="1"/>
    </xf>
    <xf numFmtId="0" fontId="12" fillId="6" borderId="12" xfId="0" applyFont="1" applyFill="1" applyBorder="1"/>
    <xf numFmtId="164" fontId="12" fillId="0" borderId="4" xfId="0" applyNumberFormat="1" applyFont="1" applyFill="1" applyBorder="1" applyAlignment="1">
      <alignment horizontal="right" wrapText="1"/>
    </xf>
    <xf numFmtId="164" fontId="12" fillId="0" borderId="9" xfId="0" applyNumberFormat="1" applyFont="1" applyFill="1" applyBorder="1" applyAlignment="1">
      <alignment horizontal="right" wrapText="1"/>
    </xf>
    <xf numFmtId="0" fontId="23" fillId="6" borderId="12" xfId="0" applyFont="1" applyFill="1" applyBorder="1" applyAlignment="1"/>
    <xf numFmtId="164" fontId="12" fillId="2" borderId="42" xfId="0" applyNumberFormat="1" applyFont="1" applyFill="1" applyBorder="1" applyAlignment="1">
      <alignment horizontal="right" wrapText="1"/>
    </xf>
    <xf numFmtId="4" fontId="12" fillId="0" borderId="28" xfId="0" applyNumberFormat="1" applyFont="1" applyFill="1" applyBorder="1" applyAlignment="1">
      <alignment horizontal="right" wrapText="1"/>
    </xf>
    <xf numFmtId="164" fontId="12" fillId="0" borderId="8"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164" fontId="12" fillId="6" borderId="3" xfId="0" applyNumberFormat="1" applyFont="1" applyFill="1" applyBorder="1" applyAlignment="1">
      <alignment horizontal="right" wrapText="1"/>
    </xf>
    <xf numFmtId="49" fontId="7" fillId="6" borderId="27" xfId="0" applyNumberFormat="1" applyFont="1" applyFill="1" applyBorder="1" applyAlignment="1">
      <alignment horizontal="center" wrapText="1"/>
    </xf>
    <xf numFmtId="164" fontId="12" fillId="0" borderId="28" xfId="0" applyNumberFormat="1" applyFont="1" applyFill="1" applyBorder="1" applyAlignment="1">
      <alignment horizontal="right" wrapText="1"/>
    </xf>
    <xf numFmtId="49" fontId="12" fillId="0" borderId="27" xfId="0" applyNumberFormat="1" applyFont="1" applyBorder="1" applyAlignment="1">
      <alignment horizontal="center" wrapText="1"/>
    </xf>
    <xf numFmtId="0" fontId="20" fillId="0" borderId="5" xfId="0" applyFont="1" applyFill="1" applyBorder="1"/>
    <xf numFmtId="0" fontId="20" fillId="0" borderId="12" xfId="0" applyFont="1" applyBorder="1"/>
    <xf numFmtId="0" fontId="20" fillId="0" borderId="12" xfId="0" applyFont="1" applyFill="1" applyBorder="1"/>
    <xf numFmtId="0" fontId="20" fillId="0" borderId="9" xfId="0" applyFont="1" applyFill="1" applyBorder="1"/>
    <xf numFmtId="164" fontId="7" fillId="0" borderId="6" xfId="0" applyNumberFormat="1" applyFont="1" applyBorder="1" applyAlignment="1">
      <alignment horizontal="right" wrapText="1"/>
    </xf>
    <xf numFmtId="49" fontId="41" fillId="0" borderId="27" xfId="0" applyNumberFormat="1" applyFont="1" applyBorder="1" applyAlignment="1">
      <alignment horizontal="center"/>
    </xf>
    <xf numFmtId="164" fontId="12" fillId="6" borderId="43" xfId="0" applyNumberFormat="1" applyFont="1" applyFill="1" applyBorder="1" applyAlignment="1">
      <alignment horizontal="right" wrapText="1"/>
    </xf>
    <xf numFmtId="4" fontId="12" fillId="0" borderId="4" xfId="0" applyNumberFormat="1" applyFont="1" applyFill="1" applyBorder="1" applyAlignment="1">
      <alignment horizontal="right" wrapText="1"/>
    </xf>
    <xf numFmtId="4" fontId="18" fillId="12" borderId="0" xfId="0" applyNumberFormat="1" applyFont="1" applyFill="1" applyAlignment="1">
      <alignment wrapText="1"/>
    </xf>
    <xf numFmtId="164" fontId="20" fillId="4" borderId="6" xfId="0" applyNumberFormat="1" applyFont="1" applyFill="1" applyBorder="1" applyAlignment="1">
      <alignment horizontal="center"/>
    </xf>
    <xf numFmtId="164" fontId="18" fillId="4" borderId="0" xfId="0" applyNumberFormat="1" applyFont="1" applyFill="1" applyBorder="1"/>
    <xf numFmtId="0" fontId="44" fillId="0" borderId="1" xfId="0" applyFont="1" applyBorder="1" applyAlignment="1">
      <alignment vertical="top" wrapText="1"/>
    </xf>
    <xf numFmtId="0" fontId="44" fillId="0" borderId="2" xfId="0" applyFont="1" applyBorder="1" applyAlignment="1">
      <alignment vertical="top" wrapText="1"/>
    </xf>
    <xf numFmtId="0" fontId="46" fillId="11" borderId="14" xfId="0" applyFont="1" applyFill="1" applyBorder="1" applyAlignment="1">
      <alignment horizontal="center" vertical="top" wrapText="1"/>
    </xf>
    <xf numFmtId="0" fontId="46" fillId="11" borderId="14" xfId="2" applyFont="1" applyFill="1" applyBorder="1" applyAlignment="1">
      <alignment horizontal="center" vertical="top" wrapText="1"/>
    </xf>
    <xf numFmtId="0" fontId="14" fillId="0" borderId="12" xfId="2" applyFont="1" applyBorder="1"/>
    <xf numFmtId="44" fontId="14" fillId="0" borderId="13" xfId="2" applyNumberFormat="1" applyFont="1" applyBorder="1"/>
    <xf numFmtId="0" fontId="13" fillId="0" borderId="12" xfId="0" applyFont="1" applyBorder="1"/>
    <xf numFmtId="44" fontId="13" fillId="0" borderId="13" xfId="0" applyNumberFormat="1" applyFont="1" applyBorder="1"/>
    <xf numFmtId="0" fontId="13" fillId="0" borderId="16" xfId="0" applyFont="1" applyBorder="1"/>
    <xf numFmtId="44" fontId="13" fillId="0" borderId="4" xfId="0" applyNumberFormat="1" applyFont="1" applyBorder="1"/>
    <xf numFmtId="0" fontId="13" fillId="0" borderId="0" xfId="0" applyFont="1" applyFill="1" applyBorder="1"/>
    <xf numFmtId="0" fontId="18" fillId="12" borderId="0" xfId="0" applyFont="1" applyFill="1" applyAlignment="1">
      <alignment wrapText="1"/>
    </xf>
    <xf numFmtId="3" fontId="18" fillId="0" borderId="0" xfId="0" applyNumberFormat="1" applyFont="1" applyFill="1" applyAlignment="1">
      <alignment wrapText="1"/>
    </xf>
    <xf numFmtId="43" fontId="18" fillId="0" borderId="0" xfId="0" applyNumberFormat="1" applyFont="1" applyFill="1" applyAlignment="1">
      <alignment wrapText="1"/>
    </xf>
    <xf numFmtId="0" fontId="23" fillId="0" borderId="1" xfId="0" applyNumberFormat="1" applyFont="1" applyBorder="1" applyAlignment="1">
      <alignment horizontal="center" vertical="top" wrapText="1"/>
    </xf>
    <xf numFmtId="0" fontId="28" fillId="13" borderId="0" xfId="0" applyFont="1" applyFill="1" applyAlignment="1">
      <alignment horizontal="left"/>
    </xf>
    <xf numFmtId="0" fontId="5" fillId="13" borderId="0" xfId="0" applyFont="1" applyFill="1" applyAlignment="1"/>
    <xf numFmtId="0" fontId="0" fillId="13" borderId="0" xfId="0" applyFill="1"/>
    <xf numFmtId="0" fontId="7" fillId="8" borderId="25" xfId="0" applyFont="1" applyFill="1" applyBorder="1" applyAlignment="1">
      <alignment vertical="top" wrapText="1"/>
    </xf>
    <xf numFmtId="4" fontId="7" fillId="0" borderId="1" xfId="0" applyNumberFormat="1" applyFont="1" applyBorder="1" applyAlignment="1">
      <alignment vertical="top" wrapText="1"/>
    </xf>
    <xf numFmtId="0" fontId="7" fillId="8" borderId="44" xfId="0" applyFont="1" applyFill="1" applyBorder="1" applyAlignment="1">
      <alignment vertical="top" wrapText="1"/>
    </xf>
    <xf numFmtId="0" fontId="7" fillId="8" borderId="24" xfId="0" applyFont="1" applyFill="1" applyBorder="1" applyAlignment="1">
      <alignment vertical="top" wrapText="1"/>
    </xf>
    <xf numFmtId="4" fontId="7" fillId="0" borderId="1" xfId="0" applyNumberFormat="1" applyFont="1" applyFill="1" applyBorder="1" applyAlignment="1">
      <alignment vertical="top" wrapText="1"/>
    </xf>
    <xf numFmtId="0" fontId="28" fillId="9" borderId="24" xfId="0" applyFont="1" applyFill="1" applyBorder="1" applyAlignment="1">
      <alignment horizontal="center" vertical="top" wrapText="1"/>
    </xf>
    <xf numFmtId="0" fontId="7" fillId="8" borderId="20" xfId="0" applyFont="1" applyFill="1" applyBorder="1" applyAlignment="1">
      <alignment vertical="top" wrapText="1"/>
    </xf>
    <xf numFmtId="0" fontId="28" fillId="10" borderId="14" xfId="0" applyFont="1" applyFill="1" applyBorder="1" applyAlignment="1">
      <alignment horizontal="center" vertical="top" wrapText="1"/>
    </xf>
    <xf numFmtId="0" fontId="44" fillId="10" borderId="2" xfId="0" applyFont="1" applyFill="1" applyBorder="1" applyAlignment="1">
      <alignment vertical="top" wrapText="1"/>
    </xf>
    <xf numFmtId="0" fontId="0" fillId="0" borderId="12" xfId="0" applyBorder="1"/>
    <xf numFmtId="0" fontId="44" fillId="9" borderId="5" xfId="0" applyFont="1" applyFill="1" applyBorder="1" applyAlignment="1">
      <alignment vertical="top" wrapText="1"/>
    </xf>
    <xf numFmtId="0" fontId="7" fillId="0" borderId="0" xfId="2" applyFont="1" applyAlignment="1">
      <alignment vertical="top" wrapText="1"/>
    </xf>
    <xf numFmtId="0" fontId="6" fillId="0" borderId="0" xfId="0" applyFont="1" applyAlignment="1">
      <alignment wrapText="1"/>
    </xf>
    <xf numFmtId="0" fontId="9" fillId="0" borderId="0" xfId="0" applyFont="1" applyAlignment="1">
      <alignment wrapText="1"/>
    </xf>
    <xf numFmtId="0" fontId="30" fillId="0" borderId="0" xfId="0" applyFont="1" applyAlignment="1">
      <alignment horizontal="left" vertical="top"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47" fillId="4" borderId="12" xfId="0" applyFont="1" applyFill="1" applyBorder="1" applyAlignment="1">
      <alignment horizontal="center"/>
    </xf>
    <xf numFmtId="0" fontId="47" fillId="4" borderId="13" xfId="0" applyFont="1" applyFill="1" applyBorder="1" applyAlignment="1">
      <alignment horizontal="center"/>
    </xf>
    <xf numFmtId="4" fontId="47" fillId="0" borderId="29" xfId="0" applyNumberFormat="1" applyFont="1" applyBorder="1" applyAlignment="1">
      <alignment horizontal="center" wrapText="1"/>
    </xf>
    <xf numFmtId="4" fontId="47" fillId="0" borderId="9" xfId="0" applyNumberFormat="1" applyFont="1" applyBorder="1" applyAlignment="1">
      <alignment horizontal="center" wrapText="1"/>
    </xf>
    <xf numFmtId="0" fontId="36" fillId="0" borderId="1" xfId="0" applyFont="1" applyBorder="1" applyAlignment="1">
      <alignment horizontal="center"/>
    </xf>
    <xf numFmtId="0" fontId="10" fillId="0" borderId="0" xfId="0" applyFont="1" applyAlignment="1">
      <alignment horizontal="left" vertical="top" wrapText="1"/>
    </xf>
    <xf numFmtId="0" fontId="23" fillId="11" borderId="1" xfId="0" applyFont="1" applyFill="1" applyBorder="1" applyAlignment="1">
      <alignment horizontal="left"/>
    </xf>
    <xf numFmtId="0" fontId="23" fillId="4" borderId="1" xfId="0" applyFont="1" applyFill="1" applyBorder="1" applyAlignment="1">
      <alignment horizontal="left"/>
    </xf>
    <xf numFmtId="0" fontId="20" fillId="0" borderId="0" xfId="0" applyFont="1" applyAlignment="1">
      <alignment horizontal="left" wrapText="1"/>
    </xf>
    <xf numFmtId="0" fontId="20" fillId="0" borderId="0" xfId="0" applyFont="1" applyAlignment="1"/>
    <xf numFmtId="0" fontId="20" fillId="0" borderId="0" xfId="0" applyFont="1" applyBorder="1" applyAlignment="1">
      <alignment wrapText="1"/>
    </xf>
    <xf numFmtId="0" fontId="20" fillId="0" borderId="0" xfId="0" applyFont="1" applyBorder="1" applyAlignment="1"/>
    <xf numFmtId="0" fontId="20" fillId="0" borderId="0" xfId="2" applyFont="1" applyAlignment="1">
      <alignment horizontal="left" vertical="top" wrapText="1"/>
    </xf>
    <xf numFmtId="0" fontId="20" fillId="0" borderId="0" xfId="0" applyFont="1" applyBorder="1" applyAlignment="1">
      <alignment horizontal="left" wrapText="1"/>
    </xf>
    <xf numFmtId="0" fontId="32" fillId="0" borderId="0" xfId="0" applyFont="1" applyAlignment="1">
      <alignment horizontal="left" vertical="top" wrapText="1"/>
    </xf>
    <xf numFmtId="0" fontId="23" fillId="0" borderId="1" xfId="0" applyFont="1" applyBorder="1" applyAlignment="1">
      <alignment horizontal="left"/>
    </xf>
    <xf numFmtId="0" fontId="12" fillId="5" borderId="14" xfId="0" applyFont="1" applyFill="1" applyBorder="1" applyAlignment="1">
      <alignment horizontal="center"/>
    </xf>
    <xf numFmtId="0" fontId="12" fillId="5" borderId="5" xfId="0" applyFont="1" applyFill="1" applyBorder="1" applyAlignment="1">
      <alignment horizontal="center"/>
    </xf>
    <xf numFmtId="0" fontId="12" fillId="5" borderId="26" xfId="0" applyFont="1" applyFill="1" applyBorder="1" applyAlignment="1">
      <alignment horizontal="center"/>
    </xf>
    <xf numFmtId="0" fontId="12" fillId="5" borderId="27" xfId="0" applyFont="1" applyFill="1" applyBorder="1" applyAlignment="1">
      <alignment horizontal="center"/>
    </xf>
    <xf numFmtId="0" fontId="12" fillId="5" borderId="28" xfId="0" applyFont="1" applyFill="1" applyBorder="1" applyAlignment="1">
      <alignment horizontal="center"/>
    </xf>
    <xf numFmtId="0" fontId="20" fillId="0" borderId="14" xfId="0" applyFont="1" applyBorder="1" applyAlignment="1">
      <alignment horizontal="center" vertical="top" wrapText="1"/>
    </xf>
    <xf numFmtId="0" fontId="20" fillId="0" borderId="5" xfId="0" applyFont="1" applyBorder="1" applyAlignment="1">
      <alignment horizontal="center" vertical="top" wrapText="1"/>
    </xf>
    <xf numFmtId="0" fontId="20" fillId="0" borderId="2" xfId="0" applyFont="1" applyBorder="1" applyAlignment="1">
      <alignment horizontal="center" vertical="top" wrapText="1"/>
    </xf>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applyAlignment="1">
      <alignment horizontal="center"/>
    </xf>
    <xf numFmtId="0" fontId="7" fillId="0" borderId="0" xfId="0" applyFont="1" applyBorder="1" applyAlignment="1">
      <alignment horizontal="center"/>
    </xf>
    <xf numFmtId="49" fontId="22" fillId="0" borderId="0" xfId="0" applyNumberFormat="1" applyFont="1" applyAlignment="1">
      <alignment horizontal="left"/>
    </xf>
    <xf numFmtId="0" fontId="25" fillId="0" borderId="0" xfId="0" applyFont="1" applyAlignment="1">
      <alignment horizontal="left"/>
    </xf>
    <xf numFmtId="0" fontId="20" fillId="0" borderId="7" xfId="0" applyFont="1" applyBorder="1" applyAlignment="1">
      <alignment vertical="top" wrapText="1"/>
    </xf>
    <xf numFmtId="0" fontId="20" fillId="0" borderId="10" xfId="0" applyFont="1" applyBorder="1" applyAlignment="1">
      <alignment vertical="top" wrapText="1"/>
    </xf>
    <xf numFmtId="0" fontId="20" fillId="0" borderId="3" xfId="0" applyFont="1" applyBorder="1" applyAlignment="1">
      <alignment vertical="top" wrapText="1"/>
    </xf>
  </cellXfs>
  <cellStyles count="8">
    <cellStyle name="Comma" xfId="4" builtinId="3"/>
    <cellStyle name="Comma 2" xfId="6" xr:uid="{00000000-0005-0000-0000-000001000000}"/>
    <cellStyle name="Currency" xfId="3" builtinId="4"/>
    <cellStyle name="Currency 2" xfId="5" xr:uid="{00000000-0005-0000-0000-000003000000}"/>
    <cellStyle name="Currency 3" xfId="7" xr:uid="{BCA2315E-8546-463A-A1E4-84CF1C30C1D4}"/>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8"/>
  <sheetViews>
    <sheetView tabSelected="1" workbookViewId="0">
      <pane ySplit="5" topLeftCell="A6" activePane="bottomLeft" state="frozen"/>
      <selection pane="bottomLeft" sqref="A1:B1"/>
    </sheetView>
  </sheetViews>
  <sheetFormatPr defaultRowHeight="12.75" x14ac:dyDescent="0.2"/>
  <cols>
    <col min="1" max="1" width="107.85546875" customWidth="1"/>
    <col min="2" max="2" width="30.28515625" customWidth="1"/>
  </cols>
  <sheetData>
    <row r="1" spans="1:4" ht="18.75" x14ac:dyDescent="0.3">
      <c r="A1" s="683" t="s">
        <v>0</v>
      </c>
      <c r="B1" s="684"/>
      <c r="C1" s="31"/>
      <c r="D1" s="31"/>
    </row>
    <row r="2" spans="1:4" ht="15" x14ac:dyDescent="0.25">
      <c r="A2" s="685" t="s">
        <v>1</v>
      </c>
      <c r="B2" s="684"/>
      <c r="C2" s="31"/>
      <c r="D2" s="31"/>
    </row>
    <row r="3" spans="1:4" ht="15" x14ac:dyDescent="0.25">
      <c r="A3" s="1"/>
      <c r="B3" s="31"/>
      <c r="C3" s="31"/>
      <c r="D3" s="31"/>
    </row>
    <row r="4" spans="1:4" ht="15" x14ac:dyDescent="0.25">
      <c r="A4" s="1" t="s">
        <v>2</v>
      </c>
      <c r="B4" s="34"/>
      <c r="C4" s="31"/>
      <c r="D4" s="31"/>
    </row>
    <row r="5" spans="1:4" ht="15" x14ac:dyDescent="0.25">
      <c r="A5" s="1" t="s">
        <v>3</v>
      </c>
      <c r="B5" s="34"/>
      <c r="C5" s="31"/>
      <c r="D5" s="31"/>
    </row>
    <row r="6" spans="1:4" ht="15" x14ac:dyDescent="0.25">
      <c r="A6" s="1"/>
      <c r="B6" s="34"/>
      <c r="C6" s="31"/>
      <c r="D6" s="31"/>
    </row>
    <row r="7" spans="1:4" ht="15" x14ac:dyDescent="0.25">
      <c r="A7" s="2" t="s">
        <v>4</v>
      </c>
      <c r="B7" s="34"/>
      <c r="C7" s="31"/>
      <c r="D7" s="31"/>
    </row>
    <row r="8" spans="1:4" x14ac:dyDescent="0.2">
      <c r="A8" s="3" t="s">
        <v>5</v>
      </c>
      <c r="B8" s="143">
        <f>'Lines 1,2,3,4 '!H17</f>
        <v>0</v>
      </c>
      <c r="C8" s="31"/>
      <c r="D8" s="31"/>
    </row>
    <row r="9" spans="1:4" x14ac:dyDescent="0.2">
      <c r="A9" s="4" t="s">
        <v>6</v>
      </c>
      <c r="B9" s="144">
        <f>'Lines 1,2,3,4 '!H33</f>
        <v>0</v>
      </c>
      <c r="C9" s="31"/>
      <c r="D9" s="115"/>
    </row>
    <row r="10" spans="1:4" s="31" customFormat="1" x14ac:dyDescent="0.2">
      <c r="A10" s="308" t="s">
        <v>7</v>
      </c>
      <c r="B10" s="290">
        <f>'Lines 1,2,3,4 '!H49</f>
        <v>0</v>
      </c>
      <c r="D10" s="115"/>
    </row>
    <row r="11" spans="1:4" s="31" customFormat="1" x14ac:dyDescent="0.2">
      <c r="A11" s="308" t="s">
        <v>8</v>
      </c>
      <c r="B11" s="290">
        <f>'Lines 1,2,3,4 '!H65</f>
        <v>0</v>
      </c>
      <c r="D11" s="115"/>
    </row>
    <row r="12" spans="1:4" x14ac:dyDescent="0.2">
      <c r="A12" s="4"/>
      <c r="B12" s="145"/>
      <c r="C12" s="31"/>
      <c r="D12" s="31"/>
    </row>
    <row r="13" spans="1:4" x14ac:dyDescent="0.2">
      <c r="A13" s="3" t="s">
        <v>9</v>
      </c>
      <c r="B13" s="144">
        <f>'Lines 1,2,3,4 '!H81</f>
        <v>0</v>
      </c>
      <c r="C13" s="31"/>
      <c r="D13" s="31"/>
    </row>
    <row r="14" spans="1:4" x14ac:dyDescent="0.2">
      <c r="A14" s="4" t="s">
        <v>10</v>
      </c>
      <c r="B14" s="144">
        <f>'Lines 1,2,3,4 '!H97</f>
        <v>0</v>
      </c>
      <c r="C14" s="31"/>
      <c r="D14" s="31"/>
    </row>
    <row r="15" spans="1:4" x14ac:dyDescent="0.2">
      <c r="A15" s="4" t="s">
        <v>11</v>
      </c>
      <c r="B15" s="144">
        <f>'Lines 1,2,3,4 '!H113</f>
        <v>0</v>
      </c>
      <c r="C15" s="31"/>
      <c r="D15" s="31"/>
    </row>
    <row r="16" spans="1:4" x14ac:dyDescent="0.2">
      <c r="A16" s="4" t="s">
        <v>12</v>
      </c>
      <c r="B16" s="144">
        <f>'Lines 1,2,3,4 '!H129</f>
        <v>0</v>
      </c>
      <c r="C16" s="31"/>
      <c r="D16" s="31"/>
    </row>
    <row r="17" spans="1:2" s="31" customFormat="1" x14ac:dyDescent="0.2">
      <c r="A17" s="289" t="s">
        <v>449</v>
      </c>
      <c r="B17" s="290">
        <f>'Lines 1,2,3,4 '!H145</f>
        <v>0</v>
      </c>
    </row>
    <row r="18" spans="1:2" s="31" customFormat="1" x14ac:dyDescent="0.2">
      <c r="A18" s="289" t="s">
        <v>450</v>
      </c>
      <c r="B18" s="290">
        <f>'Lines 1,2,3,4 '!H161</f>
        <v>0</v>
      </c>
    </row>
    <row r="19" spans="1:2" s="31" customFormat="1" x14ac:dyDescent="0.2">
      <c r="A19" s="289" t="s">
        <v>451</v>
      </c>
      <c r="B19" s="290">
        <f>'Lines 1,2,3,4 '!H177</f>
        <v>0</v>
      </c>
    </row>
    <row r="20" spans="1:2" s="31" customFormat="1" x14ac:dyDescent="0.2">
      <c r="A20" s="289" t="s">
        <v>452</v>
      </c>
      <c r="B20" s="290">
        <f>'Lines 1,2,3,4 '!H193</f>
        <v>0</v>
      </c>
    </row>
    <row r="21" spans="1:2" x14ac:dyDescent="0.2">
      <c r="A21" s="356"/>
      <c r="B21" s="146"/>
    </row>
    <row r="22" spans="1:2" x14ac:dyDescent="0.2">
      <c r="A22" s="356" t="s">
        <v>13</v>
      </c>
      <c r="B22" s="146">
        <f>'Lines 1,2,3,4 '!H201</f>
        <v>0</v>
      </c>
    </row>
    <row r="23" spans="1:2" x14ac:dyDescent="0.2">
      <c r="A23" s="4" t="s">
        <v>14</v>
      </c>
      <c r="B23" s="144">
        <f>'Lines 1,2,3,4 '!H209</f>
        <v>0</v>
      </c>
    </row>
    <row r="24" spans="1:2" s="31" customFormat="1" x14ac:dyDescent="0.2">
      <c r="A24" s="289" t="s">
        <v>453</v>
      </c>
      <c r="B24" s="290">
        <f>'Lines 1,2,3,4 '!H217</f>
        <v>0</v>
      </c>
    </row>
    <row r="25" spans="1:2" s="31" customFormat="1" x14ac:dyDescent="0.2">
      <c r="A25" s="289" t="s">
        <v>454</v>
      </c>
      <c r="B25" s="290">
        <f>'Lines 1,2,3,4 '!H225</f>
        <v>0</v>
      </c>
    </row>
    <row r="26" spans="1:2" x14ac:dyDescent="0.2">
      <c r="A26" s="309"/>
      <c r="B26" s="147"/>
    </row>
    <row r="27" spans="1:2" x14ac:dyDescent="0.2">
      <c r="A27" s="356" t="s">
        <v>15</v>
      </c>
      <c r="B27" s="146">
        <f>'Lines 1,2,3,4 '!H233</f>
        <v>0</v>
      </c>
    </row>
    <row r="28" spans="1:2" x14ac:dyDescent="0.2">
      <c r="A28" s="4" t="s">
        <v>16</v>
      </c>
      <c r="B28" s="144">
        <f>'Lines 1,2,3,4 '!H241</f>
        <v>0</v>
      </c>
    </row>
    <row r="29" spans="1:2" x14ac:dyDescent="0.2">
      <c r="A29" s="4" t="s">
        <v>17</v>
      </c>
      <c r="B29" s="144">
        <f>'Lines 1,2,3,4 '!H249</f>
        <v>0</v>
      </c>
    </row>
    <row r="30" spans="1:2" x14ac:dyDescent="0.2">
      <c r="A30" s="4" t="s">
        <v>18</v>
      </c>
      <c r="B30" s="145">
        <f>'Lines 1,2,3,4 '!H257</f>
        <v>0</v>
      </c>
    </row>
    <row r="31" spans="1:2" s="31" customFormat="1" x14ac:dyDescent="0.2">
      <c r="A31" s="289" t="s">
        <v>455</v>
      </c>
      <c r="B31" s="296">
        <f>'Lines 1,2,3,4 '!H266</f>
        <v>0</v>
      </c>
    </row>
    <row r="32" spans="1:2" s="31" customFormat="1" x14ac:dyDescent="0.2">
      <c r="A32" s="289" t="s">
        <v>456</v>
      </c>
      <c r="B32" s="296">
        <f>'Lines 1,2,3,4 '!H274</f>
        <v>0</v>
      </c>
    </row>
    <row r="33" spans="1:12" s="31" customFormat="1" x14ac:dyDescent="0.2">
      <c r="A33" s="289" t="s">
        <v>457</v>
      </c>
      <c r="B33" s="296">
        <f>'Lines 1,2,3,4 '!H282</f>
        <v>0</v>
      </c>
    </row>
    <row r="34" spans="1:12" s="31" customFormat="1" x14ac:dyDescent="0.2">
      <c r="A34" s="289" t="s">
        <v>458</v>
      </c>
      <c r="B34" s="296">
        <f>'Lines 1,2,3,4 '!H290</f>
        <v>0</v>
      </c>
    </row>
    <row r="35" spans="1:12" x14ac:dyDescent="0.2">
      <c r="A35" s="3"/>
      <c r="B35" s="147"/>
      <c r="C35" s="31"/>
      <c r="D35" s="31"/>
      <c r="E35" s="31"/>
      <c r="F35" s="31"/>
      <c r="G35" s="31"/>
      <c r="H35" s="31"/>
      <c r="I35" s="31"/>
      <c r="J35" s="31"/>
      <c r="K35" s="31"/>
      <c r="L35" s="31"/>
    </row>
    <row r="36" spans="1:12" x14ac:dyDescent="0.2">
      <c r="A36" s="3" t="s">
        <v>19</v>
      </c>
      <c r="B36" s="163">
        <f>'Lines 5,6,7,8,9'!L8</f>
        <v>0</v>
      </c>
      <c r="C36" s="31"/>
      <c r="D36" s="31"/>
      <c r="E36" s="31"/>
      <c r="F36" s="31"/>
      <c r="G36" s="31"/>
      <c r="H36" s="31"/>
      <c r="I36" s="31"/>
      <c r="J36" s="31"/>
      <c r="K36" s="31"/>
      <c r="L36" s="31"/>
    </row>
    <row r="37" spans="1:12" x14ac:dyDescent="0.2">
      <c r="A37" s="219" t="s">
        <v>20</v>
      </c>
      <c r="B37" s="164">
        <f>'Lines 5,6,7,8,9'!L12</f>
        <v>0</v>
      </c>
      <c r="C37" s="31"/>
      <c r="D37" s="31"/>
      <c r="E37" s="31"/>
      <c r="F37" s="31"/>
      <c r="G37" s="31"/>
      <c r="H37" s="31"/>
      <c r="I37" s="31"/>
      <c r="J37" s="31"/>
      <c r="K37" s="31"/>
      <c r="L37" s="31"/>
    </row>
    <row r="38" spans="1:12" x14ac:dyDescent="0.2">
      <c r="A38" s="219"/>
      <c r="B38" s="165"/>
      <c r="C38" s="31"/>
      <c r="D38" s="31"/>
      <c r="E38" s="31"/>
      <c r="F38" s="31"/>
      <c r="G38" s="31"/>
      <c r="H38" s="31"/>
      <c r="I38" s="31"/>
      <c r="J38" s="31"/>
      <c r="K38" s="31"/>
      <c r="L38" s="31"/>
    </row>
    <row r="39" spans="1:12" s="31" customFormat="1" x14ac:dyDescent="0.2">
      <c r="A39" s="3" t="s">
        <v>21</v>
      </c>
      <c r="B39" s="163">
        <f>'Lines 5,6,7,8,9'!L16</f>
        <v>0</v>
      </c>
      <c r="E39" s="157"/>
    </row>
    <row r="40" spans="1:12" s="31" customFormat="1" x14ac:dyDescent="0.2">
      <c r="A40" s="219" t="s">
        <v>22</v>
      </c>
      <c r="B40" s="164">
        <f>'Lines 5,6,7,8,9'!L20</f>
        <v>0</v>
      </c>
    </row>
    <row r="41" spans="1:12" s="31" customFormat="1" x14ac:dyDescent="0.2">
      <c r="A41" s="219" t="s">
        <v>23</v>
      </c>
      <c r="B41" s="164">
        <f>'Lines 5,6,7,8,9'!L24</f>
        <v>0</v>
      </c>
    </row>
    <row r="42" spans="1:12" s="31" customFormat="1" x14ac:dyDescent="0.2">
      <c r="A42" s="219" t="s">
        <v>24</v>
      </c>
      <c r="B42" s="164">
        <f>'Lines 5,6,7,8,9'!L28</f>
        <v>0</v>
      </c>
    </row>
    <row r="43" spans="1:12" x14ac:dyDescent="0.2">
      <c r="A43" s="3"/>
      <c r="B43" s="163"/>
      <c r="C43" s="31"/>
      <c r="D43" s="31"/>
      <c r="E43" s="31"/>
      <c r="F43" s="31"/>
      <c r="G43" s="31"/>
      <c r="H43" s="31"/>
      <c r="I43" s="31"/>
      <c r="J43" s="31"/>
      <c r="K43" s="31"/>
      <c r="L43" s="31"/>
    </row>
    <row r="44" spans="1:12" s="31" customFormat="1" x14ac:dyDescent="0.2">
      <c r="A44" s="3" t="s">
        <v>25</v>
      </c>
      <c r="B44" s="163">
        <f>'Lines 5,6,7,8,9'!L32</f>
        <v>0</v>
      </c>
    </row>
    <row r="45" spans="1:12" s="31" customFormat="1" x14ac:dyDescent="0.2">
      <c r="A45" s="219" t="s">
        <v>26</v>
      </c>
      <c r="B45" s="164">
        <f>'Lines 5,6,7,8,9'!L36</f>
        <v>0</v>
      </c>
    </row>
    <row r="46" spans="1:12" s="31" customFormat="1" x14ac:dyDescent="0.2">
      <c r="A46" s="219"/>
      <c r="B46" s="166"/>
    </row>
    <row r="47" spans="1:12" x14ac:dyDescent="0.2">
      <c r="A47" s="3" t="s">
        <v>27</v>
      </c>
      <c r="B47" s="163">
        <f>'Lines 5,6,7,8,9'!L40</f>
        <v>0</v>
      </c>
      <c r="C47" s="31"/>
      <c r="D47" s="31"/>
      <c r="E47" s="31"/>
      <c r="F47" s="31"/>
      <c r="G47" s="31"/>
      <c r="H47" s="31"/>
      <c r="I47" s="31"/>
      <c r="J47" s="31"/>
      <c r="K47" s="31"/>
      <c r="L47" s="31"/>
    </row>
    <row r="48" spans="1:12" x14ac:dyDescent="0.2">
      <c r="A48" s="219" t="s">
        <v>28</v>
      </c>
      <c r="B48" s="164">
        <f>'Lines 5,6,7,8,9'!L44</f>
        <v>0</v>
      </c>
      <c r="C48" s="31"/>
      <c r="D48" s="31"/>
      <c r="E48" s="31"/>
      <c r="F48" s="31"/>
      <c r="G48" s="31"/>
      <c r="H48" s="31"/>
      <c r="I48" s="31"/>
      <c r="J48" s="31"/>
      <c r="K48" s="31"/>
      <c r="L48" s="31"/>
    </row>
    <row r="49" spans="1:15" x14ac:dyDescent="0.2">
      <c r="A49" s="219" t="s">
        <v>29</v>
      </c>
      <c r="B49" s="164">
        <f>'Lines 5,6,7,8,9'!L48</f>
        <v>0</v>
      </c>
      <c r="C49" s="31"/>
      <c r="D49" s="31"/>
      <c r="E49" s="31"/>
      <c r="F49" s="31"/>
      <c r="G49" s="31"/>
      <c r="H49" s="31"/>
      <c r="I49" s="31"/>
      <c r="J49" s="31"/>
      <c r="K49" s="31"/>
      <c r="L49" s="31"/>
      <c r="M49" s="31"/>
      <c r="N49" s="31"/>
      <c r="O49" s="31"/>
    </row>
    <row r="50" spans="1:15" x14ac:dyDescent="0.2">
      <c r="A50" s="219" t="s">
        <v>30</v>
      </c>
      <c r="B50" s="164">
        <f>'Lines 5,6,7,8,9'!L52</f>
        <v>0</v>
      </c>
      <c r="C50" s="31"/>
      <c r="D50" s="31"/>
      <c r="E50" s="31"/>
      <c r="F50" s="31"/>
      <c r="G50" s="31"/>
      <c r="H50" s="31"/>
      <c r="I50" s="31"/>
      <c r="J50" s="31"/>
      <c r="K50" s="31"/>
      <c r="L50" s="31"/>
      <c r="M50" s="31"/>
      <c r="N50" s="31"/>
      <c r="O50" s="31"/>
    </row>
    <row r="51" spans="1:15" x14ac:dyDescent="0.2">
      <c r="A51" s="3"/>
      <c r="B51" s="146"/>
      <c r="C51" s="31"/>
      <c r="D51" s="31"/>
      <c r="E51" s="31"/>
      <c r="F51" s="31"/>
      <c r="G51" s="31"/>
      <c r="H51" s="31"/>
      <c r="I51" s="31"/>
      <c r="J51" s="31"/>
      <c r="K51" s="31"/>
      <c r="L51" s="31"/>
      <c r="M51" s="31"/>
      <c r="N51" s="31"/>
      <c r="O51" s="31"/>
    </row>
    <row r="52" spans="1:15" x14ac:dyDescent="0.2">
      <c r="A52" s="3" t="s">
        <v>387</v>
      </c>
      <c r="B52" s="146"/>
      <c r="C52" s="31"/>
      <c r="D52" s="31"/>
      <c r="E52" s="31"/>
      <c r="F52" s="31"/>
      <c r="G52" s="31"/>
      <c r="H52" s="31"/>
      <c r="I52" s="31"/>
      <c r="J52" s="31"/>
      <c r="K52" s="31"/>
      <c r="L52" s="31"/>
      <c r="M52" s="31"/>
      <c r="N52" s="31"/>
      <c r="O52" s="31"/>
    </row>
    <row r="53" spans="1:15" x14ac:dyDescent="0.2">
      <c r="A53" s="3"/>
      <c r="B53" s="146"/>
      <c r="C53" s="31"/>
      <c r="D53" s="218"/>
      <c r="E53" s="218"/>
      <c r="F53" s="218"/>
      <c r="G53" s="218"/>
      <c r="H53" s="218"/>
      <c r="I53" s="218"/>
      <c r="J53" s="218"/>
      <c r="K53" s="218"/>
      <c r="L53" s="218"/>
      <c r="M53" s="218"/>
      <c r="N53" s="218"/>
      <c r="O53" s="12"/>
    </row>
    <row r="54" spans="1:15" x14ac:dyDescent="0.2">
      <c r="A54" s="3" t="s">
        <v>31</v>
      </c>
      <c r="B54" s="143">
        <f>ROUND('Line 10'!C7,2)</f>
        <v>0</v>
      </c>
      <c r="C54" s="31"/>
      <c r="D54" s="31"/>
      <c r="E54" s="31"/>
      <c r="F54" s="31"/>
      <c r="G54" s="31"/>
      <c r="H54" s="31"/>
      <c r="I54" s="31"/>
      <c r="J54" s="31"/>
      <c r="K54" s="31"/>
      <c r="L54" s="31"/>
      <c r="M54" s="31"/>
      <c r="N54" s="31"/>
      <c r="O54" s="31"/>
    </row>
    <row r="55" spans="1:15" x14ac:dyDescent="0.2">
      <c r="A55" s="5"/>
      <c r="B55" s="146"/>
      <c r="C55" s="31"/>
      <c r="D55" s="31"/>
      <c r="E55" s="31"/>
      <c r="F55" s="31"/>
      <c r="G55" s="31"/>
      <c r="H55" s="31"/>
      <c r="I55" s="31"/>
      <c r="J55" s="31"/>
      <c r="K55" s="31"/>
      <c r="L55" s="31"/>
      <c r="M55" s="31"/>
      <c r="N55" s="31"/>
      <c r="O55" s="31"/>
    </row>
    <row r="56" spans="1:15" ht="15" x14ac:dyDescent="0.25">
      <c r="A56" s="36" t="s">
        <v>32</v>
      </c>
      <c r="B56" s="146"/>
      <c r="C56" s="31"/>
      <c r="D56" s="31"/>
      <c r="E56" s="31"/>
      <c r="F56" s="31"/>
      <c r="G56" s="31"/>
      <c r="H56" s="31"/>
      <c r="I56" s="31"/>
      <c r="J56" s="31"/>
      <c r="K56" s="31"/>
      <c r="L56" s="31"/>
      <c r="M56" s="31"/>
      <c r="N56" s="31"/>
      <c r="O56" s="31"/>
    </row>
    <row r="57" spans="1:15" x14ac:dyDescent="0.2">
      <c r="A57" s="35" t="s">
        <v>33</v>
      </c>
      <c r="B57" s="146"/>
      <c r="C57" s="31"/>
      <c r="D57" s="31"/>
      <c r="E57" s="31"/>
      <c r="F57" s="31"/>
      <c r="G57" s="31"/>
      <c r="H57" s="31"/>
      <c r="I57" s="31"/>
      <c r="J57" s="31"/>
      <c r="K57" s="31"/>
      <c r="L57" s="31"/>
      <c r="M57" s="31"/>
      <c r="N57" s="31"/>
      <c r="O57" s="31"/>
    </row>
    <row r="58" spans="1:15" x14ac:dyDescent="0.2">
      <c r="A58" s="3" t="s">
        <v>34</v>
      </c>
      <c r="B58" s="146">
        <f>ROUND('Lines 11 &amp; 12'!G22,2)</f>
        <v>0</v>
      </c>
      <c r="C58" s="31"/>
      <c r="D58" s="31"/>
      <c r="E58" s="31"/>
      <c r="F58" s="31"/>
      <c r="G58" s="31"/>
      <c r="H58" s="31"/>
      <c r="I58" s="31"/>
      <c r="J58" s="31"/>
      <c r="K58" s="31"/>
      <c r="L58" s="31"/>
      <c r="M58" s="31"/>
      <c r="N58" s="31"/>
      <c r="O58" s="31"/>
    </row>
    <row r="59" spans="1:15" x14ac:dyDescent="0.2">
      <c r="A59" s="3" t="s">
        <v>35</v>
      </c>
      <c r="B59" s="144">
        <f>ROUND('Lines 11 &amp; 12'!D32,2)</f>
        <v>0</v>
      </c>
      <c r="C59" s="31"/>
      <c r="D59" s="31"/>
      <c r="E59" s="31"/>
      <c r="F59" s="31"/>
      <c r="G59" s="31"/>
      <c r="H59" s="31"/>
      <c r="I59" s="31"/>
      <c r="J59" s="31"/>
      <c r="K59" s="31"/>
      <c r="L59" s="31"/>
      <c r="M59" s="31"/>
      <c r="N59" s="31"/>
      <c r="O59" s="31"/>
    </row>
    <row r="60" spans="1:15" x14ac:dyDescent="0.2">
      <c r="A60" s="3" t="s">
        <v>36</v>
      </c>
      <c r="B60" s="149">
        <f>ROUND('Lines 13 &amp; 14'!C11,2)</f>
        <v>0</v>
      </c>
      <c r="C60" s="31"/>
      <c r="D60" s="31"/>
      <c r="E60" s="31"/>
      <c r="F60" s="31"/>
      <c r="G60" s="31"/>
      <c r="H60" s="31"/>
      <c r="I60" s="31"/>
      <c r="J60" s="31"/>
      <c r="K60" s="31"/>
      <c r="L60" s="31"/>
      <c r="M60" s="31"/>
      <c r="N60" s="31"/>
      <c r="O60" s="31"/>
    </row>
    <row r="61" spans="1:15" x14ac:dyDescent="0.2">
      <c r="A61" s="3" t="s">
        <v>37</v>
      </c>
      <c r="B61" s="148"/>
      <c r="C61" s="31"/>
      <c r="D61" s="31"/>
      <c r="E61" s="31"/>
      <c r="F61" s="31"/>
      <c r="G61" s="31"/>
      <c r="H61" s="31"/>
      <c r="I61" s="31"/>
      <c r="J61" s="31"/>
      <c r="K61" s="31"/>
      <c r="L61" s="31"/>
      <c r="M61" s="31"/>
      <c r="N61" s="31"/>
      <c r="O61" s="31"/>
    </row>
    <row r="62" spans="1:15" x14ac:dyDescent="0.2">
      <c r="A62" s="3" t="s">
        <v>38</v>
      </c>
      <c r="B62" s="149">
        <f>ROUND('Lines 13 &amp; 14'!C20,2)</f>
        <v>0</v>
      </c>
    </row>
    <row r="63" spans="1:15" ht="19.5" customHeight="1" x14ac:dyDescent="0.2">
      <c r="A63" s="6" t="s">
        <v>39</v>
      </c>
      <c r="B63" s="149">
        <f>SUM(B8:B62)</f>
        <v>0</v>
      </c>
    </row>
    <row r="64" spans="1:15" ht="15.75" x14ac:dyDescent="0.25">
      <c r="A64" s="8"/>
      <c r="B64" s="34"/>
    </row>
    <row r="65" spans="1:2" ht="44.85" customHeight="1" x14ac:dyDescent="0.2">
      <c r="A65" s="682" t="s">
        <v>40</v>
      </c>
      <c r="B65" s="682"/>
    </row>
    <row r="66" spans="1:2" x14ac:dyDescent="0.2">
      <c r="A66" s="7"/>
      <c r="B66" s="34"/>
    </row>
    <row r="67" spans="1:2" x14ac:dyDescent="0.2">
      <c r="A67" s="37" t="s">
        <v>41</v>
      </c>
      <c r="B67" s="37" t="s">
        <v>42</v>
      </c>
    </row>
    <row r="68" spans="1:2" ht="19.149999999999999" customHeight="1" x14ac:dyDescent="0.2">
      <c r="A68" s="37" t="s">
        <v>43</v>
      </c>
      <c r="B68" s="37" t="s">
        <v>44</v>
      </c>
    </row>
    <row r="69" spans="1:2" x14ac:dyDescent="0.2">
      <c r="A69" s="354" t="s">
        <v>45</v>
      </c>
      <c r="B69" s="354" t="s">
        <v>46</v>
      </c>
    </row>
    <row r="70" spans="1:2" x14ac:dyDescent="0.2">
      <c r="A70" s="354" t="s">
        <v>47</v>
      </c>
      <c r="B70" s="354" t="s">
        <v>48</v>
      </c>
    </row>
    <row r="71" spans="1:2" ht="15" x14ac:dyDescent="0.25">
      <c r="A71" s="1"/>
      <c r="B71" s="34"/>
    </row>
    <row r="72" spans="1:2" x14ac:dyDescent="0.2">
      <c r="A72" s="34"/>
      <c r="B72" s="34"/>
    </row>
    <row r="73" spans="1:2" ht="27.95" customHeight="1" x14ac:dyDescent="0.2">
      <c r="A73" s="680" t="s">
        <v>49</v>
      </c>
      <c r="B73" s="681"/>
    </row>
    <row r="74" spans="1:2" x14ac:dyDescent="0.2">
      <c r="A74" s="6"/>
      <c r="B74" s="34"/>
    </row>
    <row r="75" spans="1:2" x14ac:dyDescent="0.2">
      <c r="A75" s="354" t="s">
        <v>50</v>
      </c>
      <c r="B75" s="34"/>
    </row>
    <row r="76" spans="1:2" x14ac:dyDescent="0.2">
      <c r="A76" s="34"/>
      <c r="B76" s="34"/>
    </row>
    <row r="77" spans="1:2" x14ac:dyDescent="0.2">
      <c r="A77" s="34"/>
      <c r="B77" s="34"/>
    </row>
    <row r="78" spans="1:2" x14ac:dyDescent="0.2">
      <c r="A78" s="39" t="s">
        <v>51</v>
      </c>
      <c r="B78" s="34"/>
    </row>
    <row r="79" spans="1:2" ht="13.5" thickBot="1" x14ac:dyDescent="0.25">
      <c r="A79" s="6"/>
      <c r="B79" s="34"/>
    </row>
    <row r="80" spans="1:2" ht="21.75" thickBot="1" x14ac:dyDescent="0.25">
      <c r="A80" s="650" t="s">
        <v>52</v>
      </c>
      <c r="B80" s="651" t="s">
        <v>53</v>
      </c>
    </row>
    <row r="81" spans="1:3" ht="13.5" thickBot="1" x14ac:dyDescent="0.25">
      <c r="A81" s="220" t="s">
        <v>54</v>
      </c>
      <c r="B81" s="221">
        <f>SUM('Lines 5,6,7,8,9'!K6:K28)</f>
        <v>0</v>
      </c>
    </row>
    <row r="82" spans="1:3" ht="13.5" thickBot="1" x14ac:dyDescent="0.25">
      <c r="A82" s="220" t="s">
        <v>55</v>
      </c>
      <c r="B82" s="221">
        <f>SUM('Lines 5,6,7,8,9'!K30:K52)</f>
        <v>0</v>
      </c>
    </row>
    <row r="83" spans="1:3" s="31" customFormat="1" ht="19.5" thickBot="1" x14ac:dyDescent="0.25">
      <c r="A83" s="652" t="s">
        <v>401</v>
      </c>
      <c r="B83" s="426"/>
    </row>
    <row r="84" spans="1:3" ht="13.5" thickBot="1" x14ac:dyDescent="0.25">
      <c r="A84" s="212" t="s">
        <v>56</v>
      </c>
      <c r="B84" s="221"/>
    </row>
    <row r="85" spans="1:3" s="31" customFormat="1" ht="13.5" thickBot="1" x14ac:dyDescent="0.25">
      <c r="A85" s="220" t="s">
        <v>316</v>
      </c>
      <c r="B85" s="221"/>
    </row>
    <row r="86" spans="1:3" ht="13.5" thickBot="1" x14ac:dyDescent="0.25">
      <c r="A86" s="212" t="s">
        <v>57</v>
      </c>
      <c r="B86" s="221"/>
    </row>
    <row r="87" spans="1:3" s="31" customFormat="1" ht="13.5" thickBot="1" x14ac:dyDescent="0.25">
      <c r="A87" s="220" t="s">
        <v>317</v>
      </c>
      <c r="B87" s="221"/>
    </row>
    <row r="88" spans="1:3" ht="13.5" thickBot="1" x14ac:dyDescent="0.25">
      <c r="A88" s="212" t="s">
        <v>58</v>
      </c>
      <c r="B88" s="221"/>
    </row>
    <row r="89" spans="1:3" ht="13.5" thickBot="1" x14ac:dyDescent="0.25">
      <c r="A89" s="212" t="s">
        <v>59</v>
      </c>
      <c r="B89" s="221"/>
    </row>
    <row r="90" spans="1:3" ht="13.5" thickBot="1" x14ac:dyDescent="0.25">
      <c r="A90" s="212" t="s">
        <v>60</v>
      </c>
      <c r="B90" s="221">
        <f>'Weighted Avg'!K8</f>
        <v>0</v>
      </c>
    </row>
    <row r="91" spans="1:3" s="31" customFormat="1" ht="19.5" thickBot="1" x14ac:dyDescent="0.25">
      <c r="A91" s="653" t="s">
        <v>329</v>
      </c>
      <c r="B91" s="427"/>
    </row>
    <row r="92" spans="1:3" s="31" customFormat="1" ht="21.75" thickBot="1" x14ac:dyDescent="0.25">
      <c r="A92" s="673" t="s">
        <v>330</v>
      </c>
      <c r="B92" s="678"/>
      <c r="C92" s="677"/>
    </row>
    <row r="93" spans="1:3" ht="13.5" thickBot="1" x14ac:dyDescent="0.25">
      <c r="A93" s="212" t="s">
        <v>331</v>
      </c>
      <c r="B93" s="222"/>
    </row>
    <row r="94" spans="1:3" s="31" customFormat="1" ht="13.5" thickBot="1" x14ac:dyDescent="0.25">
      <c r="A94" s="212" t="s">
        <v>332</v>
      </c>
      <c r="B94" s="222"/>
    </row>
    <row r="95" spans="1:3" s="31" customFormat="1" ht="13.5" thickBot="1" x14ac:dyDescent="0.25">
      <c r="A95" s="668" t="s">
        <v>345</v>
      </c>
      <c r="B95" s="669"/>
    </row>
    <row r="96" spans="1:3" s="31" customFormat="1" ht="13.5" thickBot="1" x14ac:dyDescent="0.25">
      <c r="A96" s="424" t="s">
        <v>61</v>
      </c>
      <c r="B96" s="367"/>
    </row>
    <row r="97" spans="1:3" s="31" customFormat="1" ht="13.5" thickBot="1" x14ac:dyDescent="0.25">
      <c r="A97" s="424" t="s">
        <v>306</v>
      </c>
      <c r="B97" s="367"/>
    </row>
    <row r="98" spans="1:3" s="31" customFormat="1" ht="13.5" thickBot="1" x14ac:dyDescent="0.25">
      <c r="A98" s="674" t="s">
        <v>346</v>
      </c>
      <c r="B98" s="425"/>
      <c r="C98" s="677"/>
    </row>
    <row r="99" spans="1:3" s="31" customFormat="1" ht="21.75" thickBot="1" x14ac:dyDescent="0.25">
      <c r="A99" s="675" t="s">
        <v>335</v>
      </c>
      <c r="B99" s="676"/>
    </row>
    <row r="100" spans="1:3" s="31" customFormat="1" ht="13.5" thickBot="1" x14ac:dyDescent="0.25">
      <c r="A100" s="366" t="s">
        <v>333</v>
      </c>
      <c r="B100" s="367"/>
    </row>
    <row r="101" spans="1:3" s="31" customFormat="1" ht="13.5" thickBot="1" x14ac:dyDescent="0.25">
      <c r="A101" s="366" t="s">
        <v>334</v>
      </c>
      <c r="B101" s="367"/>
    </row>
    <row r="102" spans="1:3" s="31" customFormat="1" ht="13.5" thickBot="1" x14ac:dyDescent="0.25">
      <c r="A102" s="670" t="s">
        <v>347</v>
      </c>
      <c r="B102" s="367"/>
    </row>
    <row r="103" spans="1:3" ht="13.5" thickBot="1" x14ac:dyDescent="0.25">
      <c r="A103" s="424" t="s">
        <v>62</v>
      </c>
      <c r="B103" s="367"/>
    </row>
    <row r="104" spans="1:3" s="31" customFormat="1" ht="13.5" thickBot="1" x14ac:dyDescent="0.25">
      <c r="A104" s="424" t="s">
        <v>305</v>
      </c>
      <c r="B104" s="367"/>
    </row>
    <row r="105" spans="1:3" s="31" customFormat="1" ht="13.5" thickBot="1" x14ac:dyDescent="0.25">
      <c r="A105" s="671" t="s">
        <v>348</v>
      </c>
      <c r="B105" s="672"/>
    </row>
    <row r="106" spans="1:3" ht="13.5" thickBot="1" x14ac:dyDescent="0.25">
      <c r="A106" s="366" t="s">
        <v>63</v>
      </c>
      <c r="B106" s="288">
        <f>'Weighted Avg'!J8</f>
        <v>0</v>
      </c>
    </row>
    <row r="107" spans="1:3" x14ac:dyDescent="0.2">
      <c r="A107" s="34"/>
      <c r="B107" s="34"/>
    </row>
    <row r="108" spans="1:3" x14ac:dyDescent="0.2">
      <c r="A108" s="223" t="s">
        <v>64</v>
      </c>
      <c r="B108" s="34"/>
    </row>
    <row r="109" spans="1:3" x14ac:dyDescent="0.2">
      <c r="A109" s="679" t="s">
        <v>459</v>
      </c>
      <c r="B109" s="34"/>
    </row>
    <row r="110" spans="1:3" x14ac:dyDescent="0.2">
      <c r="A110" s="436" t="s">
        <v>460</v>
      </c>
      <c r="B110" s="34"/>
    </row>
    <row r="111" spans="1:3" x14ac:dyDescent="0.2">
      <c r="A111" s="34"/>
      <c r="B111" s="34"/>
    </row>
    <row r="112" spans="1:3" x14ac:dyDescent="0.2">
      <c r="A112" s="34"/>
      <c r="B112" s="34"/>
    </row>
    <row r="113" spans="1:2" x14ac:dyDescent="0.2">
      <c r="A113" s="34"/>
      <c r="B113" s="34"/>
    </row>
    <row r="114" spans="1:2" x14ac:dyDescent="0.2">
      <c r="A114" s="34"/>
      <c r="B114" s="34"/>
    </row>
    <row r="115" spans="1:2" x14ac:dyDescent="0.2">
      <c r="A115" s="34"/>
      <c r="B115" s="34"/>
    </row>
    <row r="116" spans="1:2" x14ac:dyDescent="0.2">
      <c r="A116" s="34"/>
      <c r="B116" s="34"/>
    </row>
    <row r="117" spans="1:2" x14ac:dyDescent="0.2">
      <c r="A117" s="34"/>
      <c r="B117" s="34"/>
    </row>
    <row r="118" spans="1:2" x14ac:dyDescent="0.2">
      <c r="A118" s="34"/>
      <c r="B118" s="34"/>
    </row>
  </sheetData>
  <mergeCells count="4">
    <mergeCell ref="A73:B73"/>
    <mergeCell ref="A65:B65"/>
    <mergeCell ref="A1:B1"/>
    <mergeCell ref="A2:B2"/>
  </mergeCells>
  <phoneticPr fontId="11" type="noConversion"/>
  <pageMargins left="0.2" right="0.2" top="0.5" bottom="0.75" header="0.3" footer="0.3"/>
  <pageSetup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workbookViewId="0">
      <selection activeCell="D26" sqref="D26"/>
    </sheetView>
  </sheetViews>
  <sheetFormatPr defaultRowHeight="12.75" x14ac:dyDescent="0.2"/>
  <cols>
    <col min="1" max="1" width="12" customWidth="1"/>
    <col min="2" max="2" width="36.42578125" customWidth="1"/>
    <col min="3" max="3" width="21.5703125" customWidth="1"/>
    <col min="4" max="4" width="37.85546875" customWidth="1"/>
  </cols>
  <sheetData>
    <row r="1" spans="1:5" ht="15" x14ac:dyDescent="0.25">
      <c r="A1" s="110" t="s">
        <v>438</v>
      </c>
      <c r="B1" s="32"/>
      <c r="C1" s="31"/>
      <c r="D1" s="31"/>
      <c r="E1" s="31"/>
    </row>
    <row r="2" spans="1:5" s="31" customFormat="1" ht="15" x14ac:dyDescent="0.25">
      <c r="A2" s="110"/>
      <c r="B2" s="32"/>
    </row>
    <row r="3" spans="1:5" s="31" customFormat="1" ht="15" x14ac:dyDescent="0.25">
      <c r="A3" s="97" t="s">
        <v>269</v>
      </c>
      <c r="B3" s="32"/>
    </row>
    <row r="4" spans="1:5" ht="16.5" thickBot="1" x14ac:dyDescent="0.3">
      <c r="A4" s="8"/>
      <c r="B4" s="31"/>
      <c r="C4" s="31"/>
      <c r="D4" s="31"/>
      <c r="E4" s="31"/>
    </row>
    <row r="5" spans="1:5" ht="26.25" thickBot="1" x14ac:dyDescent="0.25">
      <c r="A5" s="101" t="s">
        <v>159</v>
      </c>
      <c r="B5" s="99" t="s">
        <v>241</v>
      </c>
      <c r="C5" s="100" t="s">
        <v>233</v>
      </c>
      <c r="D5" s="100" t="s">
        <v>248</v>
      </c>
      <c r="E5" s="31"/>
    </row>
    <row r="6" spans="1:5" ht="21.2" customHeight="1" thickBot="1" x14ac:dyDescent="0.25">
      <c r="A6" s="98">
        <v>13</v>
      </c>
      <c r="B6" s="52" t="s">
        <v>249</v>
      </c>
      <c r="C6" s="153"/>
      <c r="D6" s="102"/>
      <c r="E6" s="34"/>
    </row>
    <row r="7" spans="1:5" ht="19.5" customHeight="1" thickBot="1" x14ac:dyDescent="0.25">
      <c r="A7" s="74"/>
      <c r="B7" s="361" t="s">
        <v>270</v>
      </c>
      <c r="C7" s="154"/>
      <c r="D7" s="83"/>
      <c r="E7" s="34"/>
    </row>
    <row r="8" spans="1:5" ht="23.25" customHeight="1" thickBot="1" x14ac:dyDescent="0.25">
      <c r="A8" s="74"/>
      <c r="B8" s="361" t="s">
        <v>251</v>
      </c>
      <c r="C8" s="154"/>
      <c r="D8" s="83"/>
      <c r="E8" s="34"/>
    </row>
    <row r="9" spans="1:5" ht="13.5" thickBot="1" x14ac:dyDescent="0.25">
      <c r="A9" s="74"/>
      <c r="B9" s="361" t="s">
        <v>252</v>
      </c>
      <c r="C9" s="154"/>
      <c r="D9" s="83"/>
      <c r="E9" s="34"/>
    </row>
    <row r="10" spans="1:5" ht="13.5" thickBot="1" x14ac:dyDescent="0.25">
      <c r="A10" s="46"/>
      <c r="B10" s="361" t="s">
        <v>253</v>
      </c>
      <c r="C10" s="154"/>
      <c r="D10" s="83"/>
      <c r="E10" s="34"/>
    </row>
    <row r="11" spans="1:5" ht="13.5" thickBot="1" x14ac:dyDescent="0.25">
      <c r="A11" s="354"/>
      <c r="B11" s="94" t="s">
        <v>138</v>
      </c>
      <c r="C11" s="155">
        <f>SUM(C6:C10)</f>
        <v>0</v>
      </c>
      <c r="D11" s="83"/>
      <c r="E11" s="34"/>
    </row>
    <row r="12" spans="1:5" x14ac:dyDescent="0.2">
      <c r="A12" s="354"/>
      <c r="B12" s="354"/>
      <c r="C12" s="156"/>
      <c r="D12" s="354"/>
      <c r="E12" s="34"/>
    </row>
    <row r="13" spans="1:5" x14ac:dyDescent="0.2">
      <c r="A13" s="354"/>
      <c r="B13" s="354"/>
      <c r="C13" s="156"/>
      <c r="D13" s="354"/>
      <c r="E13" s="34"/>
    </row>
    <row r="14" spans="1:5" x14ac:dyDescent="0.2">
      <c r="A14" s="354"/>
      <c r="B14" s="354"/>
      <c r="C14" s="156"/>
      <c r="D14" s="354"/>
      <c r="E14" s="34"/>
    </row>
    <row r="15" spans="1:5" x14ac:dyDescent="0.2">
      <c r="A15" s="354"/>
      <c r="B15" s="354"/>
      <c r="C15" s="156"/>
      <c r="D15" s="354"/>
      <c r="E15" s="34"/>
    </row>
    <row r="16" spans="1:5" ht="15" x14ac:dyDescent="0.25">
      <c r="A16" s="97" t="s">
        <v>271</v>
      </c>
      <c r="B16" s="354"/>
      <c r="C16" s="354"/>
      <c r="D16" s="354"/>
      <c r="E16" s="34"/>
    </row>
    <row r="17" spans="1:5" ht="13.5" customHeight="1" thickBot="1" x14ac:dyDescent="0.25">
      <c r="A17" s="31"/>
      <c r="B17" s="354"/>
      <c r="C17" s="354"/>
      <c r="D17" s="354"/>
      <c r="E17" s="34"/>
    </row>
    <row r="18" spans="1:5" ht="26.25" thickBot="1" x14ac:dyDescent="0.25">
      <c r="A18" s="101" t="s">
        <v>159</v>
      </c>
      <c r="B18" s="92" t="s">
        <v>272</v>
      </c>
      <c r="C18" s="80" t="s">
        <v>233</v>
      </c>
      <c r="D18" s="80" t="s">
        <v>248</v>
      </c>
      <c r="E18" s="34"/>
    </row>
    <row r="19" spans="1:5" ht="13.5" thickBot="1" x14ac:dyDescent="0.25">
      <c r="A19" s="90">
        <v>14</v>
      </c>
      <c r="B19" s="361"/>
      <c r="C19" s="154"/>
      <c r="D19" s="83"/>
      <c r="E19" s="34"/>
    </row>
    <row r="20" spans="1:5" ht="13.5" thickBot="1" x14ac:dyDescent="0.25">
      <c r="A20" s="354"/>
      <c r="B20" s="94" t="s">
        <v>138</v>
      </c>
      <c r="C20" s="155">
        <f>SUM(C19)</f>
        <v>0</v>
      </c>
      <c r="D20" s="83"/>
      <c r="E20" s="34"/>
    </row>
    <row r="21" spans="1:5" x14ac:dyDescent="0.2">
      <c r="A21" s="31"/>
      <c r="B21" s="31"/>
      <c r="C21" s="34"/>
      <c r="D21" s="34"/>
      <c r="E21" s="34"/>
    </row>
    <row r="22" spans="1:5" x14ac:dyDescent="0.2">
      <c r="A22" s="31"/>
      <c r="B22" s="31"/>
      <c r="C22" s="34"/>
      <c r="D22" s="34"/>
      <c r="E22" s="34"/>
    </row>
  </sheetData>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31"/>
  <sheetViews>
    <sheetView workbookViewId="0">
      <selection activeCell="B22" sqref="B22"/>
    </sheetView>
  </sheetViews>
  <sheetFormatPr defaultRowHeight="12.75" outlineLevelCol="1" x14ac:dyDescent="0.2"/>
  <cols>
    <col min="1" max="1" width="13.28515625" customWidth="1"/>
    <col min="2" max="2" width="13.28515625" style="31" customWidth="1" outlineLevel="1"/>
    <col min="3" max="3" width="13.28515625" style="436" customWidth="1" outlineLevel="1"/>
    <col min="4" max="5" width="13.28515625" style="31" customWidth="1" outlineLevel="1"/>
    <col min="6" max="6" width="13.28515625" style="436" customWidth="1" outlineLevel="1"/>
    <col min="7" max="8" width="13.28515625" style="31" customWidth="1" outlineLevel="1"/>
    <col min="9" max="9" width="13.28515625" style="436" customWidth="1" outlineLevel="1"/>
    <col min="10" max="11" width="13.28515625" style="31" customWidth="1" outlineLevel="1"/>
    <col min="12" max="12" width="13.28515625" style="436" customWidth="1" outlineLevel="1"/>
    <col min="13" max="14" width="13.28515625" style="31" customWidth="1" outlineLevel="1"/>
    <col min="15" max="15" width="13.28515625" style="436" customWidth="1" outlineLevel="1"/>
    <col min="16" max="17" width="13.28515625" style="31" customWidth="1" outlineLevel="1"/>
    <col min="18" max="18" width="13.28515625" style="436" customWidth="1" outlineLevel="1"/>
    <col min="19" max="19" width="13.28515625" customWidth="1" outlineLevel="1"/>
    <col min="20" max="20" width="13.28515625" style="31" customWidth="1" outlineLevel="1"/>
    <col min="21" max="21" width="13.28515625" style="436" customWidth="1" outlineLevel="1"/>
    <col min="22" max="23" width="13.28515625" style="31" customWidth="1" outlineLevel="1"/>
    <col min="24" max="24" width="13.28515625" style="436" customWidth="1" outlineLevel="1"/>
    <col min="25" max="26" width="13.28515625" style="31" customWidth="1" outlineLevel="1"/>
    <col min="27" max="27" width="13.28515625" style="436" customWidth="1" outlineLevel="1"/>
    <col min="28" max="29" width="13.28515625" style="31" customWidth="1" outlineLevel="1"/>
    <col min="30" max="30" width="13.28515625" style="436" customWidth="1" outlineLevel="1"/>
    <col min="31" max="32" width="13.28515625" style="31" customWidth="1" outlineLevel="1"/>
    <col min="33" max="33" width="13.28515625" style="436" customWidth="1" outlineLevel="1"/>
    <col min="34" max="35" width="13.28515625" style="31" customWidth="1" outlineLevel="1"/>
    <col min="36" max="36" width="13.28515625" style="436" customWidth="1" outlineLevel="1"/>
    <col min="37" max="37" width="13.28515625" customWidth="1" outlineLevel="1"/>
    <col min="38" max="42" width="13.28515625" style="31" customWidth="1" outlineLevel="1"/>
    <col min="43" max="43" width="13.28515625" customWidth="1" outlineLevel="1"/>
    <col min="44" max="48" width="13.28515625" style="31" customWidth="1" outlineLevel="1"/>
    <col min="49" max="49" width="13.28515625" customWidth="1" outlineLevel="1"/>
    <col min="50" max="52" width="13.28515625" style="31" customWidth="1" outlineLevel="1"/>
    <col min="53" max="53" width="13.28515625" customWidth="1" outlineLevel="1"/>
    <col min="54" max="54" width="13.28515625" style="31" customWidth="1" outlineLevel="1"/>
    <col min="55" max="55" width="13.28515625" customWidth="1" outlineLevel="1"/>
    <col min="56" max="58" width="13.28515625" style="31" customWidth="1" outlineLevel="1"/>
    <col min="59" max="59" width="13.28515625" customWidth="1" outlineLevel="1"/>
    <col min="60" max="60" width="13.28515625" style="31" customWidth="1" outlineLevel="1"/>
    <col min="61" max="61" width="13.28515625" customWidth="1" outlineLevel="1"/>
    <col min="62" max="62" width="13.28515625" style="31" customWidth="1" outlineLevel="1"/>
    <col min="63" max="63" width="13.28515625" customWidth="1" outlineLevel="1"/>
    <col min="64" max="64" width="13.28515625" style="31" customWidth="1" outlineLevel="1"/>
    <col min="65" max="69" width="13.28515625" customWidth="1" outlineLevel="1"/>
    <col min="70" max="70" width="13.85546875" customWidth="1" outlineLevel="1"/>
    <col min="71" max="75" width="13.28515625" customWidth="1" outlineLevel="1"/>
    <col min="76" max="78" width="13.28515625" style="31" customWidth="1" outlineLevel="1"/>
    <col min="79" max="79" width="13.28515625" customWidth="1" outlineLevel="1"/>
    <col min="80" max="80" width="13.28515625" style="31" customWidth="1" outlineLevel="1"/>
    <col min="81" max="83" width="13.28515625" customWidth="1" outlineLevel="1"/>
    <col min="84" max="84" width="13.28515625" style="31" customWidth="1" outlineLevel="1"/>
    <col min="85" max="85" width="13.28515625" style="436" customWidth="1" outlineLevel="1"/>
    <col min="86" max="87" width="13.28515625" style="31" customWidth="1" outlineLevel="1"/>
    <col min="88" max="88" width="13.28515625" style="436" customWidth="1" outlineLevel="1"/>
    <col min="89" max="90" width="13.28515625" style="31" customWidth="1" outlineLevel="1"/>
    <col min="91" max="91" width="13.28515625" style="436" customWidth="1" outlineLevel="1"/>
    <col min="92" max="93" width="13.28515625" style="31" customWidth="1" outlineLevel="1"/>
    <col min="94" max="94" width="13.28515625" style="436" customWidth="1" outlineLevel="1"/>
    <col min="95" max="95" width="13.28515625" style="31" customWidth="1" outlineLevel="1"/>
    <col min="96" max="107" width="13.28515625" customWidth="1" outlineLevel="1"/>
    <col min="108" max="112" width="13.42578125" customWidth="1" outlineLevel="1"/>
    <col min="113" max="113" width="13.28515625" customWidth="1"/>
  </cols>
  <sheetData>
    <row r="1" spans="1:114" s="42" customFormat="1" ht="120" x14ac:dyDescent="0.2">
      <c r="A1" s="224" t="s">
        <v>65</v>
      </c>
      <c r="B1" s="390" t="s">
        <v>291</v>
      </c>
      <c r="C1" s="647" t="s">
        <v>388</v>
      </c>
      <c r="D1" s="224" t="s">
        <v>66</v>
      </c>
      <c r="E1" s="390" t="s">
        <v>297</v>
      </c>
      <c r="F1" s="647" t="s">
        <v>389</v>
      </c>
      <c r="G1" s="291" t="s">
        <v>292</v>
      </c>
      <c r="H1" s="390" t="s">
        <v>293</v>
      </c>
      <c r="I1" s="647" t="s">
        <v>390</v>
      </c>
      <c r="J1" s="291" t="s">
        <v>67</v>
      </c>
      <c r="K1" s="390" t="s">
        <v>294</v>
      </c>
      <c r="L1" s="647" t="s">
        <v>391</v>
      </c>
      <c r="M1" s="224" t="s">
        <v>68</v>
      </c>
      <c r="N1" s="390" t="s">
        <v>295</v>
      </c>
      <c r="O1" s="647" t="s">
        <v>392</v>
      </c>
      <c r="P1" s="224" t="s">
        <v>69</v>
      </c>
      <c r="Q1" s="390" t="s">
        <v>298</v>
      </c>
      <c r="R1" s="647" t="s">
        <v>393</v>
      </c>
      <c r="S1" s="224" t="s">
        <v>296</v>
      </c>
      <c r="T1" s="390" t="s">
        <v>394</v>
      </c>
      <c r="U1" s="647" t="s">
        <v>395</v>
      </c>
      <c r="V1" s="224" t="s">
        <v>70</v>
      </c>
      <c r="W1" s="224" t="s">
        <v>299</v>
      </c>
      <c r="X1" s="647" t="s">
        <v>396</v>
      </c>
      <c r="Y1" s="291" t="s">
        <v>301</v>
      </c>
      <c r="Z1" s="390" t="s">
        <v>300</v>
      </c>
      <c r="AA1" s="647" t="s">
        <v>397</v>
      </c>
      <c r="AB1" s="291" t="s">
        <v>71</v>
      </c>
      <c r="AC1" s="390" t="s">
        <v>302</v>
      </c>
      <c r="AD1" s="647" t="s">
        <v>398</v>
      </c>
      <c r="AE1" s="291" t="s">
        <v>72</v>
      </c>
      <c r="AF1" s="390" t="s">
        <v>303</v>
      </c>
      <c r="AG1" s="647" t="s">
        <v>399</v>
      </c>
      <c r="AH1" s="291" t="s">
        <v>73</v>
      </c>
      <c r="AI1" s="390" t="s">
        <v>304</v>
      </c>
      <c r="AJ1" s="647" t="s">
        <v>400</v>
      </c>
      <c r="AK1" s="224" t="s">
        <v>74</v>
      </c>
      <c r="AL1" s="224" t="s">
        <v>75</v>
      </c>
      <c r="AM1" s="291" t="s">
        <v>76</v>
      </c>
      <c r="AN1" s="291" t="s">
        <v>77</v>
      </c>
      <c r="AO1" s="224" t="s">
        <v>78</v>
      </c>
      <c r="AP1" s="224" t="s">
        <v>79</v>
      </c>
      <c r="AQ1" s="224" t="s">
        <v>80</v>
      </c>
      <c r="AR1" s="224" t="s">
        <v>81</v>
      </c>
      <c r="AS1" s="291" t="s">
        <v>82</v>
      </c>
      <c r="AT1" s="291" t="s">
        <v>83</v>
      </c>
      <c r="AU1" s="291" t="s">
        <v>84</v>
      </c>
      <c r="AV1" s="291" t="s">
        <v>85</v>
      </c>
      <c r="AW1" s="225" t="s">
        <v>86</v>
      </c>
      <c r="AX1" s="225" t="s">
        <v>87</v>
      </c>
      <c r="AY1" s="225" t="s">
        <v>88</v>
      </c>
      <c r="AZ1" s="225" t="s">
        <v>89</v>
      </c>
      <c r="BA1" s="225" t="s">
        <v>90</v>
      </c>
      <c r="BB1" s="225" t="s">
        <v>91</v>
      </c>
      <c r="BC1" s="225" t="s">
        <v>92</v>
      </c>
      <c r="BD1" s="225" t="s">
        <v>93</v>
      </c>
      <c r="BE1" s="225" t="s">
        <v>94</v>
      </c>
      <c r="BF1" s="225" t="s">
        <v>95</v>
      </c>
      <c r="BG1" s="225" t="s">
        <v>96</v>
      </c>
      <c r="BH1" s="225" t="s">
        <v>97</v>
      </c>
      <c r="BI1" s="226" t="s">
        <v>98</v>
      </c>
      <c r="BJ1" s="352" t="s">
        <v>99</v>
      </c>
      <c r="BK1" s="226" t="s">
        <v>100</v>
      </c>
      <c r="BL1" s="352" t="s">
        <v>101</v>
      </c>
      <c r="BM1" s="227" t="s">
        <v>413</v>
      </c>
      <c r="BN1" s="227" t="s">
        <v>413</v>
      </c>
      <c r="BO1" s="228" t="s">
        <v>102</v>
      </c>
      <c r="BP1" s="224" t="s">
        <v>103</v>
      </c>
      <c r="BQ1" s="226" t="s">
        <v>104</v>
      </c>
      <c r="BR1" s="225" t="s">
        <v>105</v>
      </c>
      <c r="BS1" s="225" t="s">
        <v>106</v>
      </c>
      <c r="BT1" s="224" t="s">
        <v>107</v>
      </c>
      <c r="BU1" s="225" t="s">
        <v>108</v>
      </c>
      <c r="BV1" s="225" t="s">
        <v>55</v>
      </c>
      <c r="BW1" s="225" t="s">
        <v>109</v>
      </c>
      <c r="BX1" s="225" t="s">
        <v>318</v>
      </c>
      <c r="BY1" s="225" t="s">
        <v>110</v>
      </c>
      <c r="BZ1" s="225" t="s">
        <v>319</v>
      </c>
      <c r="CA1" s="225" t="s">
        <v>111</v>
      </c>
      <c r="CB1" s="225" t="s">
        <v>112</v>
      </c>
      <c r="CC1" s="229" t="s">
        <v>413</v>
      </c>
      <c r="CD1" s="230" t="s">
        <v>113</v>
      </c>
      <c r="CE1" s="225" t="s">
        <v>430</v>
      </c>
      <c r="CF1" s="391" t="s">
        <v>307</v>
      </c>
      <c r="CG1" s="661" t="s">
        <v>431</v>
      </c>
      <c r="CH1" s="353" t="s">
        <v>114</v>
      </c>
      <c r="CI1" s="391" t="s">
        <v>308</v>
      </c>
      <c r="CJ1" s="661" t="s">
        <v>432</v>
      </c>
      <c r="CK1" s="225" t="s">
        <v>433</v>
      </c>
      <c r="CL1" s="391" t="s">
        <v>309</v>
      </c>
      <c r="CM1" s="661" t="s">
        <v>434</v>
      </c>
      <c r="CN1" s="353" t="s">
        <v>115</v>
      </c>
      <c r="CO1" s="391" t="s">
        <v>310</v>
      </c>
      <c r="CP1" s="661" t="s">
        <v>435</v>
      </c>
      <c r="CQ1" s="353" t="s">
        <v>116</v>
      </c>
      <c r="CR1" s="228" t="s">
        <v>117</v>
      </c>
      <c r="CS1" s="228" t="s">
        <v>118</v>
      </c>
      <c r="CT1" s="228" t="s">
        <v>119</v>
      </c>
      <c r="CU1" s="224" t="s">
        <v>120</v>
      </c>
      <c r="CV1" s="224" t="s">
        <v>121</v>
      </c>
      <c r="CW1" s="224" t="s">
        <v>122</v>
      </c>
      <c r="CX1" s="224" t="s">
        <v>123</v>
      </c>
      <c r="CY1" s="224" t="s">
        <v>124</v>
      </c>
      <c r="CZ1" s="224" t="s">
        <v>125</v>
      </c>
      <c r="DA1" s="224" t="s">
        <v>126</v>
      </c>
      <c r="DB1" s="224" t="s">
        <v>127</v>
      </c>
      <c r="DC1" s="226" t="s">
        <v>128</v>
      </c>
      <c r="DD1" s="225" t="s">
        <v>322</v>
      </c>
      <c r="DE1" s="225" t="s">
        <v>323</v>
      </c>
      <c r="DF1" s="225" t="s">
        <v>324</v>
      </c>
      <c r="DG1" s="225" t="s">
        <v>325</v>
      </c>
      <c r="DH1" s="225" t="s">
        <v>326</v>
      </c>
      <c r="DI1" s="225" t="s">
        <v>129</v>
      </c>
    </row>
    <row r="2" spans="1:114" s="42" customFormat="1" x14ac:dyDescent="0.2">
      <c r="A2" s="231">
        <f>'Lines 1,2,3,4 '!H7</f>
        <v>0</v>
      </c>
      <c r="B2" s="231">
        <f>'Lines 1,2,3,4 '!H11</f>
        <v>0</v>
      </c>
      <c r="C2" s="231">
        <f>'Lines 1,2,3,4 '!H15</f>
        <v>0</v>
      </c>
      <c r="D2" s="231">
        <f>'Lines 1,2,3,4 '!H23</f>
        <v>0</v>
      </c>
      <c r="E2" s="231">
        <f>'Lines 1,2,3,4 '!H27</f>
        <v>0</v>
      </c>
      <c r="F2" s="231">
        <f>'Lines 1,2,3,4 '!H31</f>
        <v>0</v>
      </c>
      <c r="G2" s="351">
        <f>'Lines 1,2,3,4 '!H39</f>
        <v>0</v>
      </c>
      <c r="H2" s="351">
        <f>'Lines 1,2,3,4 '!H43</f>
        <v>0</v>
      </c>
      <c r="I2" s="351">
        <f>'Lines 1,2,3,4 '!H47</f>
        <v>0</v>
      </c>
      <c r="J2" s="351">
        <f>'Lines 1,2,3,4 '!H55</f>
        <v>0</v>
      </c>
      <c r="K2" s="351">
        <f>'Lines 1,2,3,4 '!H59</f>
        <v>0</v>
      </c>
      <c r="L2" s="351">
        <f>'Lines 1,2,3,4 '!H63</f>
        <v>0</v>
      </c>
      <c r="M2" s="231">
        <f>'Lines 1,2,3,4 '!H71</f>
        <v>0</v>
      </c>
      <c r="N2" s="231">
        <f>'Lines 1,2,3,4 '!H75</f>
        <v>0</v>
      </c>
      <c r="O2" s="231">
        <f>'Lines 1,2,3,4 '!H79</f>
        <v>0</v>
      </c>
      <c r="P2" s="231">
        <f>'Lines 1,2,3,4 '!H87</f>
        <v>0</v>
      </c>
      <c r="Q2" s="231">
        <f>'Lines 1,2,3,4 '!H91</f>
        <v>0</v>
      </c>
      <c r="R2" s="231">
        <f>'Lines 1,2,3,4 '!H95</f>
        <v>0</v>
      </c>
      <c r="S2" s="231">
        <f>'Lines 1,2,3,4 '!H103</f>
        <v>0</v>
      </c>
      <c r="T2" s="231">
        <f>'Lines 1,2,3,4 '!H107</f>
        <v>0</v>
      </c>
      <c r="U2" s="231">
        <f>'Lines 1,2,3,4 '!H111</f>
        <v>0</v>
      </c>
      <c r="V2" s="231">
        <f>'Lines 1,2,3,4 '!H119</f>
        <v>0</v>
      </c>
      <c r="W2" s="231">
        <f>'Lines 1,2,3,4 '!H123</f>
        <v>0</v>
      </c>
      <c r="X2" s="231">
        <f>'Lines 1,2,3,4 '!H127</f>
        <v>0</v>
      </c>
      <c r="Y2" s="231">
        <f>'Lines 1,2,3,4 '!H135</f>
        <v>0</v>
      </c>
      <c r="Z2" s="231">
        <f>'Lines 1,2,3,4 '!H139</f>
        <v>0</v>
      </c>
      <c r="AA2" s="231">
        <f>'Lines 1,2,3,4 '!H143</f>
        <v>0</v>
      </c>
      <c r="AB2" s="231">
        <f>'Lines 1,2,3,4 '!H151</f>
        <v>0</v>
      </c>
      <c r="AC2" s="231">
        <f>'Lines 1,2,3,4 '!H155</f>
        <v>0</v>
      </c>
      <c r="AD2" s="231">
        <f>'Lines 1,2,3,4 '!H159</f>
        <v>0</v>
      </c>
      <c r="AE2" s="231">
        <f>'Lines 1,2,3,4 '!H167</f>
        <v>0</v>
      </c>
      <c r="AF2" s="231">
        <f>'Lines 1,2,3,4 '!H171</f>
        <v>0</v>
      </c>
      <c r="AG2" s="231">
        <f>'Lines 1,2,3,4 '!H175</f>
        <v>0</v>
      </c>
      <c r="AH2" s="231">
        <f>'Lines 1,2,3,4 '!H183</f>
        <v>0</v>
      </c>
      <c r="AI2" s="231">
        <f>'Lines 1,2,3,4 '!H187</f>
        <v>0</v>
      </c>
      <c r="AJ2" s="231">
        <f>'Lines 1,2,3,4 '!H191</f>
        <v>0</v>
      </c>
      <c r="AK2" s="231">
        <f>'Lines 1,2,3,4 '!H199</f>
        <v>0</v>
      </c>
      <c r="AL2" s="231">
        <f>'Lines 1,2,3,4 '!H207</f>
        <v>0</v>
      </c>
      <c r="AM2" s="351">
        <f>'Lines 1,2,3,4 '!H215</f>
        <v>0</v>
      </c>
      <c r="AN2" s="351">
        <f>'Lines 1,2,3,4 '!H223</f>
        <v>0</v>
      </c>
      <c r="AO2" s="231">
        <f>'Lines 1,2,3,4 '!H231</f>
        <v>0</v>
      </c>
      <c r="AP2" s="231">
        <f>'Lines 1,2,3,4 '!H239</f>
        <v>0</v>
      </c>
      <c r="AQ2" s="231">
        <f>'Lines 1,2,3,4 '!H247</f>
        <v>0</v>
      </c>
      <c r="AR2" s="231">
        <f>'Lines 1,2,3,4 '!H255</f>
        <v>0</v>
      </c>
      <c r="AS2" s="231">
        <f>'Lines 1,2,3,4 '!H264</f>
        <v>0</v>
      </c>
      <c r="AT2" s="231">
        <f>'Lines 1,2,3,4 '!H272</f>
        <v>0</v>
      </c>
      <c r="AU2" s="231">
        <f>'Lines 1,2,3,4 '!H280</f>
        <v>0</v>
      </c>
      <c r="AV2" s="231">
        <f>'Lines 1,2,3,4 '!H288</f>
        <v>0</v>
      </c>
      <c r="AW2" s="231">
        <f>'Claim Form Summary'!B36</f>
        <v>0</v>
      </c>
      <c r="AX2" s="231">
        <f>'Claim Form Summary'!B37</f>
        <v>0</v>
      </c>
      <c r="AY2" s="231">
        <f>'Claim Form Summary'!B39</f>
        <v>0</v>
      </c>
      <c r="AZ2" s="231">
        <f>'Claim Form Summary'!B40</f>
        <v>0</v>
      </c>
      <c r="BA2" s="231">
        <f>'Claim Form Summary'!B41</f>
        <v>0</v>
      </c>
      <c r="BB2" s="231">
        <f>'Claim Form Summary'!B42</f>
        <v>0</v>
      </c>
      <c r="BC2" s="231">
        <f>'Claim Form Summary'!B44</f>
        <v>0</v>
      </c>
      <c r="BD2" s="231">
        <f>'Claim Form Summary'!B45</f>
        <v>0</v>
      </c>
      <c r="BE2" s="231">
        <f>'Claim Form Summary'!B47</f>
        <v>0</v>
      </c>
      <c r="BF2" s="231">
        <f>'Claim Form Summary'!B48</f>
        <v>0</v>
      </c>
      <c r="BG2" s="231">
        <f>'Claim Form Summary'!B49</f>
        <v>0</v>
      </c>
      <c r="BH2" s="231">
        <f>'Claim Form Summary'!B50</f>
        <v>0</v>
      </c>
      <c r="BI2" s="231" t="s">
        <v>414</v>
      </c>
      <c r="BJ2" s="351" t="s">
        <v>414</v>
      </c>
      <c r="BK2" s="351" t="s">
        <v>414</v>
      </c>
      <c r="BL2" s="351" t="s">
        <v>414</v>
      </c>
      <c r="BM2" s="351" t="s">
        <v>414</v>
      </c>
      <c r="BN2" s="351" t="s">
        <v>414</v>
      </c>
      <c r="BO2" s="231">
        <f>'Claim Form Summary'!B54</f>
        <v>0</v>
      </c>
      <c r="BP2" s="231">
        <f>'Claim Form Summary'!B58</f>
        <v>0</v>
      </c>
      <c r="BQ2" s="231">
        <f>'Claim Form Summary'!B59</f>
        <v>0</v>
      </c>
      <c r="BR2" s="231">
        <f>'Claim Form Summary'!B60</f>
        <v>0</v>
      </c>
      <c r="BS2" s="231">
        <f>'Claim Form Summary'!B62</f>
        <v>0</v>
      </c>
      <c r="BT2" s="231">
        <f>'Claim Form Summary'!B63</f>
        <v>0</v>
      </c>
      <c r="BU2" s="230">
        <f>'Claim Form Summary'!B81</f>
        <v>0</v>
      </c>
      <c r="BV2" s="230">
        <f>'Claim Form Summary'!B82</f>
        <v>0</v>
      </c>
      <c r="BW2" s="230">
        <f>'Claim Form Summary'!B84</f>
        <v>0</v>
      </c>
      <c r="BX2" s="230">
        <f>'Claim Form Summary'!B85</f>
        <v>0</v>
      </c>
      <c r="BY2" s="230">
        <f>'Claim Form Summary'!B86</f>
        <v>0</v>
      </c>
      <c r="BZ2" s="230">
        <f>'Claim Form Summary'!B87</f>
        <v>0</v>
      </c>
      <c r="CA2" s="230">
        <f>'Claim Form Summary'!B88</f>
        <v>0</v>
      </c>
      <c r="CB2" s="230">
        <f>'Claim Form Summary'!B89</f>
        <v>0</v>
      </c>
      <c r="CC2" s="663" t="s">
        <v>414</v>
      </c>
      <c r="CD2" s="230">
        <f>'Claim Form Summary'!B90</f>
        <v>0</v>
      </c>
      <c r="CE2" s="230">
        <f>'Claim Form Summary'!B93</f>
        <v>0</v>
      </c>
      <c r="CF2" s="230">
        <f>'Claim Form Summary'!B94</f>
        <v>0</v>
      </c>
      <c r="CG2" s="230">
        <f>'Claim Form Summary'!B95</f>
        <v>0</v>
      </c>
      <c r="CH2" s="662">
        <f>'Claim Form Summary'!B96</f>
        <v>0</v>
      </c>
      <c r="CI2" s="392">
        <f>'Claim Form Summary'!B97</f>
        <v>0</v>
      </c>
      <c r="CJ2" s="392">
        <f>'Claim Form Summary'!B98</f>
        <v>0</v>
      </c>
      <c r="CK2" s="230">
        <f>'Claim Form Summary'!B100</f>
        <v>0</v>
      </c>
      <c r="CL2" s="230">
        <f>'Claim Form Summary'!B101</f>
        <v>0</v>
      </c>
      <c r="CM2" s="230">
        <f>'Claim Form Summary'!B102</f>
        <v>0</v>
      </c>
      <c r="CN2" s="230">
        <f>'Claim Form Summary'!B103</f>
        <v>0</v>
      </c>
      <c r="CO2" s="230">
        <f>'Claim Form Summary'!B104</f>
        <v>0</v>
      </c>
      <c r="CP2" s="230">
        <f>'Claim Form Summary'!B105</f>
        <v>0</v>
      </c>
      <c r="CQ2" s="230">
        <f>'Claim Form Summary'!B106</f>
        <v>0</v>
      </c>
      <c r="CR2" s="231">
        <f>'Line 10'!C4</f>
        <v>0</v>
      </c>
      <c r="CS2" s="231">
        <f>'Line 10'!C5</f>
        <v>0</v>
      </c>
      <c r="CT2" s="231">
        <f>'Line 10'!C6</f>
        <v>0</v>
      </c>
      <c r="CU2" s="231">
        <f>'Lines 11 &amp; 12'!B7</f>
        <v>0</v>
      </c>
      <c r="CV2" s="231">
        <f>'Lines 11 &amp; 12'!B8</f>
        <v>0</v>
      </c>
      <c r="CW2" s="231">
        <f>'Lines 11 &amp; 12'!B9</f>
        <v>0</v>
      </c>
      <c r="CX2" s="231">
        <f>'Lines 11 &amp; 12'!B10</f>
        <v>0</v>
      </c>
      <c r="CY2" s="231">
        <f>'Lines 11 &amp; 12'!B11</f>
        <v>0</v>
      </c>
      <c r="CZ2" s="231">
        <f>SUM('Lines 11 &amp; 12'!B12:B14)</f>
        <v>0</v>
      </c>
      <c r="DA2" s="231">
        <f>'Lines 11 &amp; 12'!D22</f>
        <v>0</v>
      </c>
      <c r="DB2" s="231">
        <f>'Lines 11 &amp; 12'!F22</f>
        <v>0</v>
      </c>
      <c r="DC2" s="231">
        <f>'Lines 11 &amp; 12'!D32</f>
        <v>0</v>
      </c>
      <c r="DD2" s="231">
        <f>'Lines 13 &amp; 14'!C6</f>
        <v>0</v>
      </c>
      <c r="DE2" s="231">
        <f>'Lines 13 &amp; 14'!C7</f>
        <v>0</v>
      </c>
      <c r="DF2" s="231">
        <f>'Lines 13 &amp; 14'!C8</f>
        <v>0</v>
      </c>
      <c r="DG2" s="231">
        <f>'Lines 13 &amp; 14'!C9</f>
        <v>0</v>
      </c>
      <c r="DH2" s="231">
        <f>'Lines 13 &amp; 14'!C10</f>
        <v>0</v>
      </c>
      <c r="DI2" s="231">
        <f>'Lines 13 &amp; 14'!C20</f>
        <v>0</v>
      </c>
    </row>
    <row r="3" spans="1:114" s="31" customFormat="1" ht="13.5" thickBot="1" x14ac:dyDescent="0.2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34"/>
      <c r="AX3" s="34"/>
      <c r="AY3" s="34"/>
      <c r="AZ3" s="34"/>
      <c r="BA3" s="34"/>
      <c r="BB3" s="34"/>
      <c r="BC3" s="34"/>
      <c r="BD3" s="34"/>
      <c r="BE3" s="34"/>
      <c r="BF3" s="34"/>
      <c r="BG3" s="34"/>
      <c r="BH3" s="34"/>
      <c r="BI3" s="233"/>
      <c r="BJ3" s="233"/>
      <c r="BK3" s="233"/>
      <c r="BL3" s="233"/>
      <c r="BM3" s="232"/>
      <c r="BN3" s="232"/>
      <c r="BO3" s="234"/>
      <c r="BP3" s="232"/>
      <c r="BQ3" s="233"/>
      <c r="BR3" s="34"/>
      <c r="BS3" s="34"/>
      <c r="BT3" s="232"/>
      <c r="BU3" s="34"/>
      <c r="BV3" s="34"/>
      <c r="BW3" s="34"/>
      <c r="BX3" s="34"/>
      <c r="BY3" s="34"/>
      <c r="BZ3" s="34"/>
      <c r="CA3" s="34"/>
      <c r="CB3" s="34"/>
      <c r="CC3" s="26"/>
      <c r="CD3" s="235"/>
      <c r="CE3" s="34"/>
      <c r="CF3" s="34"/>
      <c r="CG3" s="443"/>
      <c r="CH3" s="34"/>
      <c r="CI3" s="34"/>
      <c r="CJ3" s="443"/>
      <c r="CK3" s="34"/>
      <c r="CL3" s="34"/>
      <c r="CM3" s="443"/>
      <c r="CN3" s="34"/>
      <c r="CO3" s="34"/>
      <c r="CP3" s="443"/>
      <c r="CQ3" s="34"/>
      <c r="CR3" s="234"/>
      <c r="CS3" s="234"/>
      <c r="CT3" s="234"/>
      <c r="CU3" s="232"/>
      <c r="CV3" s="232"/>
      <c r="CW3" s="232"/>
      <c r="CX3" s="232"/>
      <c r="CY3" s="232"/>
      <c r="CZ3" s="232"/>
      <c r="DA3" s="232"/>
      <c r="DB3" s="232"/>
      <c r="DC3" s="233"/>
      <c r="DD3" s="34"/>
      <c r="DE3" s="34"/>
      <c r="DF3" s="34"/>
      <c r="DG3" s="34"/>
      <c r="DH3" s="34"/>
      <c r="DI3" s="34"/>
      <c r="DJ3" s="34"/>
    </row>
    <row r="4" spans="1:114" s="436" customFormat="1" ht="30" customHeight="1" x14ac:dyDescent="0.2">
      <c r="A4" s="688" t="s">
        <v>429</v>
      </c>
      <c r="B4" s="689"/>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443"/>
      <c r="AX4" s="443"/>
      <c r="AY4" s="443"/>
      <c r="AZ4" s="443"/>
      <c r="BA4" s="443"/>
      <c r="BB4" s="443"/>
      <c r="BC4" s="443"/>
      <c r="BD4" s="443"/>
      <c r="BE4" s="443"/>
      <c r="BF4" s="443"/>
      <c r="BG4" s="443"/>
      <c r="BH4" s="443"/>
      <c r="BI4" s="233"/>
      <c r="BJ4" s="233"/>
      <c r="BK4" s="233"/>
      <c r="BL4" s="233"/>
      <c r="BM4" s="232"/>
      <c r="BN4" s="232"/>
      <c r="BO4" s="234"/>
      <c r="BP4" s="232"/>
      <c r="BQ4" s="233"/>
      <c r="BR4" s="443"/>
      <c r="BS4" s="443"/>
      <c r="BT4" s="232"/>
      <c r="BU4" s="443"/>
      <c r="BV4" s="443"/>
      <c r="BW4" s="443"/>
      <c r="BX4" s="443"/>
      <c r="BY4" s="443"/>
      <c r="BZ4" s="443"/>
      <c r="CA4" s="443"/>
      <c r="CB4" s="443"/>
      <c r="CC4" s="26"/>
      <c r="CD4" s="235"/>
      <c r="CE4" s="443"/>
      <c r="CF4" s="443"/>
      <c r="CG4" s="443"/>
      <c r="CH4" s="443"/>
      <c r="CI4" s="443"/>
      <c r="CJ4" s="443"/>
      <c r="CK4" s="443"/>
      <c r="CL4" s="443"/>
      <c r="CM4" s="443"/>
      <c r="CN4" s="443"/>
      <c r="CO4" s="443"/>
      <c r="CP4" s="443"/>
      <c r="CQ4" s="443"/>
      <c r="CR4" s="234"/>
      <c r="CS4" s="234"/>
      <c r="CT4" s="234"/>
      <c r="CU4" s="232"/>
      <c r="CV4" s="232"/>
      <c r="CW4" s="232"/>
      <c r="CX4" s="232"/>
      <c r="CY4" s="232"/>
      <c r="CZ4" s="232"/>
      <c r="DA4" s="232"/>
      <c r="DB4" s="232"/>
      <c r="DC4" s="233"/>
      <c r="DD4" s="443"/>
      <c r="DE4" s="443"/>
      <c r="DF4" s="443"/>
      <c r="DG4" s="443"/>
      <c r="DH4" s="443"/>
      <c r="DI4" s="443"/>
      <c r="DJ4" s="443"/>
    </row>
    <row r="5" spans="1:114" x14ac:dyDescent="0.2">
      <c r="A5" s="686" t="s">
        <v>428</v>
      </c>
      <c r="B5" s="687"/>
    </row>
    <row r="6" spans="1:114" x14ac:dyDescent="0.2">
      <c r="A6" s="654" t="s">
        <v>402</v>
      </c>
      <c r="B6" s="655">
        <f>SUM(A2:C2)</f>
        <v>0</v>
      </c>
      <c r="C6" s="103"/>
      <c r="D6" s="103"/>
      <c r="E6" s="103"/>
      <c r="F6" s="103"/>
      <c r="G6" s="103"/>
      <c r="H6" s="103"/>
      <c r="I6" s="103"/>
      <c r="J6" s="103"/>
      <c r="K6" s="103"/>
      <c r="L6" s="103"/>
      <c r="M6" s="103"/>
      <c r="N6" s="103"/>
      <c r="O6" s="103"/>
      <c r="P6" s="103"/>
      <c r="Q6" s="103"/>
      <c r="R6" s="103"/>
      <c r="S6" s="31"/>
      <c r="AK6" s="31"/>
      <c r="AQ6" s="31"/>
      <c r="AW6" s="31"/>
      <c r="BA6" s="31"/>
      <c r="BC6" s="31"/>
      <c r="BG6" s="31"/>
      <c r="BI6" s="31"/>
      <c r="BK6" s="31"/>
      <c r="BM6" s="31"/>
      <c r="BN6" s="31"/>
      <c r="BO6" s="31"/>
      <c r="BP6" s="31"/>
      <c r="BQ6" s="31"/>
      <c r="BR6" s="31"/>
      <c r="BS6" s="31"/>
      <c r="BT6" s="31"/>
      <c r="BU6" s="31"/>
      <c r="BV6" s="31"/>
      <c r="BW6" s="31"/>
      <c r="CA6" s="31"/>
      <c r="CC6" s="31"/>
      <c r="CD6" s="31"/>
      <c r="CE6" s="31"/>
      <c r="CR6" s="31"/>
      <c r="CS6" s="31"/>
      <c r="CT6" s="31"/>
      <c r="CU6" s="31"/>
      <c r="CV6" s="31"/>
      <c r="CW6" s="31"/>
      <c r="CX6" s="31"/>
      <c r="CY6" s="31"/>
      <c r="CZ6" s="31"/>
      <c r="DA6" s="31"/>
      <c r="DB6" s="31"/>
      <c r="DC6" s="31"/>
      <c r="DD6" s="31"/>
      <c r="DE6" s="31"/>
      <c r="DF6" s="31"/>
      <c r="DG6" s="31"/>
      <c r="DH6" s="31"/>
      <c r="DI6" s="31"/>
      <c r="DJ6" s="31"/>
    </row>
    <row r="7" spans="1:114" x14ac:dyDescent="0.2">
      <c r="A7" s="656" t="s">
        <v>404</v>
      </c>
      <c r="B7" s="657">
        <f>SUM(D2:F2)</f>
        <v>0</v>
      </c>
      <c r="C7" s="27"/>
      <c r="D7" s="27"/>
      <c r="E7" s="27"/>
      <c r="F7" s="27"/>
      <c r="G7" s="27"/>
      <c r="H7" s="27"/>
      <c r="I7" s="27"/>
      <c r="J7" s="27"/>
      <c r="K7" s="27"/>
      <c r="L7" s="27"/>
      <c r="M7" s="27"/>
      <c r="N7" s="27"/>
      <c r="O7" s="27"/>
      <c r="P7" s="27"/>
      <c r="Q7" s="27"/>
      <c r="R7" s="27"/>
      <c r="S7" s="31"/>
      <c r="AK7" s="31"/>
      <c r="AQ7" s="31"/>
      <c r="AW7" s="31"/>
      <c r="BA7" s="31"/>
      <c r="BC7" s="31"/>
      <c r="BG7" s="31"/>
      <c r="BI7" s="31"/>
      <c r="BK7" s="31"/>
      <c r="BM7" s="31"/>
      <c r="BN7" s="31"/>
      <c r="BO7" s="31"/>
      <c r="BP7" s="31"/>
      <c r="BQ7" s="31"/>
      <c r="BR7" s="31"/>
      <c r="BS7" s="31"/>
      <c r="BT7" s="31"/>
      <c r="BU7" s="31"/>
      <c r="BV7" s="31"/>
      <c r="BW7" s="31"/>
      <c r="CA7" s="31"/>
      <c r="CC7" s="31"/>
      <c r="CD7" s="31"/>
      <c r="CE7" s="31"/>
      <c r="CR7" s="31"/>
      <c r="CS7" s="31"/>
      <c r="CT7" s="31"/>
      <c r="CU7" s="31"/>
      <c r="CV7" s="31"/>
      <c r="CW7" s="31"/>
      <c r="CX7" s="31"/>
      <c r="CY7" s="31"/>
      <c r="CZ7" s="31"/>
      <c r="DA7" s="31"/>
      <c r="DB7" s="31"/>
      <c r="DC7" s="31"/>
      <c r="DD7" s="31"/>
      <c r="DE7" s="31"/>
      <c r="DF7" s="31"/>
      <c r="DG7" s="31"/>
      <c r="DH7" s="31"/>
      <c r="DI7" s="31"/>
      <c r="DJ7" s="31"/>
    </row>
    <row r="8" spans="1:114" x14ac:dyDescent="0.2">
      <c r="A8" s="656" t="s">
        <v>405</v>
      </c>
      <c r="B8" s="657">
        <f>SUM(G2:I2)</f>
        <v>0</v>
      </c>
    </row>
    <row r="9" spans="1:114" x14ac:dyDescent="0.2">
      <c r="A9" s="656" t="s">
        <v>406</v>
      </c>
      <c r="B9" s="657">
        <f>SUM(J2:L2)</f>
        <v>0</v>
      </c>
      <c r="S9" s="31"/>
      <c r="AK9" s="31"/>
      <c r="AQ9" s="31"/>
      <c r="AW9" s="31"/>
      <c r="BA9" s="31"/>
      <c r="BC9" s="31"/>
      <c r="BG9" s="31"/>
      <c r="BI9" s="31"/>
      <c r="BK9" s="31"/>
      <c r="BM9" s="31"/>
      <c r="BN9" s="31"/>
      <c r="BO9" s="31"/>
      <c r="BP9" s="31"/>
      <c r="BQ9" s="31"/>
      <c r="BR9" s="31"/>
      <c r="BS9" s="31"/>
      <c r="BT9" s="31"/>
      <c r="BU9" s="31"/>
      <c r="BV9" s="31"/>
      <c r="BW9" s="31"/>
      <c r="CA9" s="31"/>
      <c r="CC9" s="31"/>
      <c r="CD9" s="31"/>
      <c r="CE9" s="31"/>
      <c r="CR9" s="31"/>
      <c r="CS9" s="31"/>
      <c r="CT9" s="31"/>
      <c r="CU9" s="31"/>
      <c r="CV9" s="31"/>
      <c r="CW9" s="31"/>
      <c r="CX9" s="31"/>
      <c r="CY9" s="31"/>
      <c r="CZ9" s="31"/>
      <c r="DA9" s="31"/>
      <c r="DB9" s="31"/>
      <c r="DC9" s="31"/>
      <c r="DD9" s="31"/>
      <c r="DE9" s="31"/>
      <c r="DF9" s="31"/>
      <c r="DG9" s="31"/>
      <c r="DH9" s="31"/>
      <c r="DI9" s="31"/>
      <c r="DJ9" s="31"/>
    </row>
    <row r="10" spans="1:114" x14ac:dyDescent="0.2">
      <c r="A10" s="656" t="s">
        <v>403</v>
      </c>
      <c r="B10" s="657">
        <f>SUM(M2:O2)</f>
        <v>0</v>
      </c>
      <c r="S10" s="31"/>
      <c r="AK10" s="31"/>
      <c r="AQ10" s="31"/>
      <c r="AW10" s="31"/>
      <c r="BA10" s="31"/>
      <c r="BC10" s="31"/>
      <c r="BG10" s="31"/>
      <c r="BI10" s="31"/>
      <c r="BK10" s="31"/>
      <c r="BM10" s="31"/>
      <c r="BN10" s="31"/>
      <c r="BO10" s="31"/>
      <c r="BP10" s="31"/>
      <c r="BQ10" s="31"/>
      <c r="BR10" s="31"/>
      <c r="BS10" s="31"/>
      <c r="BT10" s="31"/>
      <c r="BU10" s="31"/>
      <c r="BV10" s="31"/>
      <c r="BW10" s="31"/>
      <c r="CA10" s="31"/>
      <c r="CC10" s="31"/>
      <c r="CD10" s="31"/>
      <c r="CE10" s="31"/>
      <c r="CR10" s="31"/>
      <c r="CS10" s="31"/>
      <c r="CT10" s="31"/>
      <c r="CU10" s="31"/>
      <c r="CV10" s="31"/>
      <c r="CW10" s="31"/>
      <c r="CX10" s="31"/>
      <c r="CY10" s="31"/>
      <c r="CZ10" s="31"/>
      <c r="DA10" s="31"/>
      <c r="DB10" s="31"/>
      <c r="DC10" s="31"/>
      <c r="DD10" s="31"/>
      <c r="DE10" s="31"/>
      <c r="DF10" s="31"/>
      <c r="DG10" s="31"/>
      <c r="DH10" s="31"/>
      <c r="DI10" s="31"/>
      <c r="DJ10" s="31"/>
    </row>
    <row r="11" spans="1:114" x14ac:dyDescent="0.2">
      <c r="A11" s="656" t="s">
        <v>407</v>
      </c>
      <c r="B11" s="657">
        <f>SUM(P2:R2)</f>
        <v>0</v>
      </c>
      <c r="S11" s="31"/>
      <c r="AK11" s="31"/>
      <c r="AQ11" s="31"/>
      <c r="AW11" s="31"/>
      <c r="BA11" s="31"/>
      <c r="BC11" s="31"/>
      <c r="BG11" s="31"/>
      <c r="BI11" s="31"/>
      <c r="BK11" s="31"/>
      <c r="BM11" s="31"/>
      <c r="BN11" s="31"/>
      <c r="BO11" s="31"/>
      <c r="BP11" s="31"/>
      <c r="BQ11" s="31"/>
      <c r="BR11" s="31"/>
      <c r="BS11" s="31"/>
      <c r="BT11" s="31"/>
      <c r="BU11" s="31"/>
      <c r="BV11" s="31"/>
      <c r="BW11" s="31"/>
      <c r="CA11" s="31"/>
      <c r="CC11" s="31"/>
      <c r="CD11" s="31"/>
      <c r="CE11" s="31"/>
      <c r="CR11" s="31"/>
      <c r="CS11" s="31"/>
      <c r="CT11" s="31"/>
      <c r="CU11" s="31"/>
      <c r="CV11" s="31"/>
      <c r="CW11" s="31"/>
      <c r="CX11" s="31"/>
      <c r="CY11" s="31"/>
      <c r="CZ11" s="31"/>
      <c r="DA11" s="31"/>
      <c r="DB11" s="31"/>
      <c r="DC11" s="31"/>
      <c r="DD11" s="31"/>
      <c r="DE11" s="31"/>
      <c r="DF11" s="31"/>
      <c r="DG11" s="31"/>
      <c r="DH11" s="31"/>
      <c r="DI11" s="31"/>
      <c r="DJ11" s="31"/>
    </row>
    <row r="12" spans="1:114" x14ac:dyDescent="0.2">
      <c r="A12" s="656" t="s">
        <v>408</v>
      </c>
      <c r="B12" s="657">
        <f>SUM(S2:U2)</f>
        <v>0</v>
      </c>
      <c r="S12" s="31"/>
      <c r="AK12" s="31"/>
      <c r="AQ12" s="31"/>
      <c r="AW12" s="31"/>
      <c r="BA12" s="31"/>
      <c r="BC12" s="31"/>
      <c r="BG12" s="31"/>
      <c r="BI12" s="31"/>
      <c r="BK12" s="31"/>
      <c r="BM12" s="31"/>
      <c r="BN12" s="31"/>
      <c r="BO12" s="31"/>
      <c r="BP12" s="31"/>
      <c r="BQ12" s="31"/>
      <c r="BR12" s="31"/>
      <c r="BS12" s="31"/>
      <c r="BT12" s="31"/>
      <c r="BU12" s="31"/>
      <c r="BV12" s="31"/>
      <c r="BW12" s="31"/>
      <c r="CA12" s="31"/>
      <c r="CC12" s="31"/>
      <c r="CD12" s="31"/>
      <c r="CE12" s="31"/>
      <c r="CR12" s="31"/>
      <c r="CS12" s="31"/>
      <c r="CT12" s="31"/>
      <c r="CU12" s="31"/>
      <c r="CV12" s="31"/>
      <c r="CW12" s="31"/>
      <c r="CX12" s="31"/>
      <c r="CY12" s="31"/>
      <c r="CZ12" s="31"/>
      <c r="DA12" s="31"/>
      <c r="DB12" s="31"/>
      <c r="DC12" s="31"/>
      <c r="DD12" s="31"/>
      <c r="DE12" s="31"/>
      <c r="DF12" s="31"/>
      <c r="DG12" s="31"/>
      <c r="DH12" s="31"/>
      <c r="DI12" s="31"/>
      <c r="DJ12" s="31"/>
    </row>
    <row r="13" spans="1:114" x14ac:dyDescent="0.2">
      <c r="A13" s="656" t="s">
        <v>409</v>
      </c>
      <c r="B13" s="657">
        <f>SUM(V2:X2)</f>
        <v>0</v>
      </c>
      <c r="S13" s="31"/>
      <c r="AK13" s="31"/>
      <c r="AQ13" s="31"/>
      <c r="AW13" s="31"/>
      <c r="BA13" s="31"/>
      <c r="BC13" s="31"/>
      <c r="BG13" s="31"/>
      <c r="BI13" s="31"/>
      <c r="BK13" s="31"/>
      <c r="BM13" s="31"/>
      <c r="BN13" s="31"/>
      <c r="BO13" s="31"/>
      <c r="BP13" s="31"/>
      <c r="BQ13" s="31"/>
      <c r="BR13" s="31"/>
      <c r="BS13" s="31"/>
      <c r="BT13" s="31"/>
      <c r="BU13" s="31"/>
      <c r="BV13" s="31"/>
      <c r="BW13" s="31"/>
      <c r="CA13" s="31"/>
      <c r="CC13" s="31"/>
      <c r="CD13" s="31"/>
      <c r="CE13" s="31"/>
      <c r="CR13" s="31"/>
      <c r="CS13" s="31"/>
      <c r="CT13" s="31"/>
      <c r="CU13" s="31"/>
      <c r="CV13" s="31"/>
      <c r="CW13" s="31"/>
      <c r="CX13" s="31"/>
      <c r="CY13" s="31"/>
      <c r="CZ13" s="31"/>
      <c r="DA13" s="31"/>
      <c r="DB13" s="31"/>
      <c r="DC13" s="31"/>
      <c r="DD13" s="31"/>
      <c r="DE13" s="31"/>
      <c r="DF13" s="31"/>
      <c r="DG13" s="31"/>
      <c r="DH13" s="31"/>
      <c r="DI13" s="31"/>
      <c r="DJ13" s="31"/>
    </row>
    <row r="14" spans="1:114" x14ac:dyDescent="0.2">
      <c r="A14" s="656" t="s">
        <v>410</v>
      </c>
      <c r="B14" s="657">
        <f>SUM(Y2:AA2)</f>
        <v>0</v>
      </c>
      <c r="S14" s="31"/>
      <c r="AK14" s="31"/>
      <c r="AQ14" s="31"/>
      <c r="AW14" s="31"/>
      <c r="BA14" s="31"/>
      <c r="BC14" s="31"/>
      <c r="BG14" s="31"/>
      <c r="BI14" s="31"/>
      <c r="BK14" s="31"/>
      <c r="BM14" s="31"/>
      <c r="BN14" s="31"/>
      <c r="BO14" s="31"/>
      <c r="BP14" s="31"/>
      <c r="BQ14" s="31"/>
      <c r="BR14" s="31"/>
      <c r="BS14" s="31"/>
      <c r="BT14" s="31"/>
      <c r="BU14" s="31"/>
      <c r="BV14" s="31"/>
      <c r="BW14" s="31"/>
      <c r="CA14" s="31"/>
      <c r="CC14" s="31"/>
      <c r="CD14" s="31"/>
      <c r="CE14" s="31"/>
      <c r="CR14" s="31"/>
      <c r="CS14" s="31"/>
      <c r="CT14" s="31"/>
      <c r="CU14" s="31"/>
      <c r="CV14" s="31"/>
      <c r="CW14" s="31"/>
      <c r="CX14" s="31"/>
      <c r="CY14" s="31"/>
      <c r="CZ14" s="31"/>
      <c r="DA14" s="31"/>
      <c r="DB14" s="31"/>
      <c r="DC14" s="31"/>
      <c r="DD14" s="31"/>
      <c r="DE14" s="31"/>
      <c r="DF14" s="31"/>
      <c r="DG14" s="31"/>
      <c r="DH14" s="31"/>
      <c r="DI14" s="31"/>
      <c r="DJ14" s="31"/>
    </row>
    <row r="15" spans="1:114" x14ac:dyDescent="0.2">
      <c r="A15" s="656" t="s">
        <v>411</v>
      </c>
      <c r="B15" s="657">
        <f>SUM(AB2:AD2)</f>
        <v>0</v>
      </c>
      <c r="S15" s="31"/>
      <c r="AK15" s="31"/>
      <c r="AQ15" s="31"/>
      <c r="AW15" s="31"/>
      <c r="BA15" s="31"/>
      <c r="BC15" s="31"/>
      <c r="BG15" s="31"/>
      <c r="BI15" s="31"/>
      <c r="BK15" s="31"/>
      <c r="BM15" s="31"/>
      <c r="BN15" s="31"/>
      <c r="BO15" s="31"/>
      <c r="BP15" s="31"/>
      <c r="BQ15" s="31"/>
      <c r="BR15" s="31"/>
      <c r="BS15" s="31"/>
      <c r="BT15" s="31"/>
      <c r="BU15" s="31"/>
      <c r="BV15" s="31"/>
      <c r="BW15" s="31"/>
      <c r="CA15" s="31"/>
      <c r="CC15" s="31"/>
      <c r="CD15" s="31"/>
      <c r="CE15" s="31"/>
      <c r="CR15" s="31"/>
      <c r="CS15" s="31"/>
      <c r="CT15" s="31"/>
      <c r="CU15" s="31"/>
      <c r="CV15" s="31"/>
      <c r="CW15" s="31"/>
      <c r="CX15" s="31"/>
      <c r="CY15" s="31"/>
      <c r="CZ15" s="31"/>
      <c r="DA15" s="31"/>
      <c r="DB15" s="31"/>
      <c r="DC15" s="31"/>
      <c r="DD15" s="31"/>
      <c r="DE15" s="31"/>
      <c r="DF15" s="31"/>
      <c r="DG15" s="31"/>
      <c r="DH15" s="31"/>
      <c r="DI15" s="31"/>
      <c r="DJ15" s="31"/>
    </row>
    <row r="16" spans="1:114" x14ac:dyDescent="0.2">
      <c r="A16" s="656" t="s">
        <v>412</v>
      </c>
      <c r="B16" s="657">
        <f>SUM(AE2:AG2)</f>
        <v>0</v>
      </c>
      <c r="S16" s="31"/>
      <c r="AK16" s="31"/>
      <c r="AQ16" s="31"/>
      <c r="AW16" s="31"/>
      <c r="BA16" s="31"/>
      <c r="BC16" s="31"/>
      <c r="BG16" s="31"/>
      <c r="BI16" s="31"/>
      <c r="BK16" s="31"/>
      <c r="BM16" s="31"/>
      <c r="BN16" s="31"/>
      <c r="BO16" s="31"/>
      <c r="BP16" s="31"/>
      <c r="BQ16" s="31"/>
      <c r="BR16" s="31"/>
      <c r="BS16" s="31"/>
      <c r="BT16" s="31"/>
      <c r="BU16" s="31"/>
      <c r="BV16" s="31"/>
      <c r="BW16" s="31"/>
      <c r="CA16" s="31"/>
      <c r="CC16" s="31"/>
      <c r="CD16" s="31"/>
      <c r="CE16" s="31"/>
      <c r="CR16" s="31"/>
      <c r="CS16" s="31"/>
      <c r="CT16" s="31"/>
      <c r="CU16" s="31"/>
      <c r="CV16" s="31"/>
      <c r="CW16" s="31"/>
      <c r="CX16" s="31"/>
      <c r="CY16" s="31"/>
      <c r="CZ16" s="31"/>
      <c r="DA16" s="31"/>
      <c r="DB16" s="31"/>
      <c r="DC16" s="31"/>
      <c r="DD16" s="31"/>
      <c r="DE16" s="31"/>
      <c r="DF16" s="31"/>
      <c r="DG16" s="31"/>
      <c r="DH16" s="31"/>
      <c r="DI16" s="31"/>
      <c r="DJ16" s="31"/>
    </row>
    <row r="17" spans="1:114" x14ac:dyDescent="0.2">
      <c r="A17" s="656" t="s">
        <v>415</v>
      </c>
      <c r="B17" s="657">
        <f>SUM(AH2:AJ2)</f>
        <v>0</v>
      </c>
      <c r="S17" s="31"/>
      <c r="AK17" s="31"/>
      <c r="AQ17" s="31"/>
      <c r="AW17" s="31"/>
      <c r="BA17" s="31"/>
      <c r="BC17" s="31"/>
      <c r="BG17" s="31"/>
      <c r="BI17" s="31"/>
      <c r="BK17" s="31"/>
      <c r="BM17" s="31"/>
      <c r="BN17" s="31"/>
      <c r="BO17" s="31"/>
      <c r="BP17" s="31"/>
      <c r="BQ17" s="31"/>
      <c r="BR17" s="31"/>
      <c r="BS17" s="31"/>
      <c r="BT17" s="31"/>
      <c r="BU17" s="31"/>
      <c r="BV17" s="31"/>
      <c r="BW17" s="31"/>
      <c r="CA17" s="31"/>
      <c r="CC17" s="31"/>
      <c r="CD17" s="31"/>
      <c r="CE17" s="31"/>
      <c r="CR17" s="31"/>
      <c r="CS17" s="31"/>
      <c r="CT17" s="31"/>
      <c r="CU17" s="31"/>
      <c r="CV17" s="31"/>
      <c r="CW17" s="31"/>
      <c r="CX17" s="31"/>
      <c r="CY17" s="31"/>
      <c r="CZ17" s="31"/>
      <c r="DA17" s="31"/>
      <c r="DB17" s="31"/>
      <c r="DC17" s="31"/>
      <c r="DD17" s="31"/>
      <c r="DE17" s="31"/>
      <c r="DF17" s="31"/>
      <c r="DG17" s="31"/>
      <c r="DH17" s="31"/>
      <c r="DI17" s="31"/>
      <c r="DJ17" s="31"/>
    </row>
    <row r="18" spans="1:114" x14ac:dyDescent="0.2">
      <c r="A18" s="656" t="s">
        <v>416</v>
      </c>
      <c r="B18" s="657">
        <f>SUM(AK2:AK2)</f>
        <v>0</v>
      </c>
    </row>
    <row r="19" spans="1:114" s="436" customFormat="1" x14ac:dyDescent="0.2">
      <c r="A19" s="656" t="s">
        <v>418</v>
      </c>
      <c r="B19" s="657">
        <f>SUM(AL2:AL2)</f>
        <v>0</v>
      </c>
    </row>
    <row r="20" spans="1:114" s="436" customFormat="1" x14ac:dyDescent="0.2">
      <c r="A20" s="656" t="s">
        <v>419</v>
      </c>
      <c r="B20" s="657">
        <f>SUM(AM2:AM2)</f>
        <v>0</v>
      </c>
    </row>
    <row r="21" spans="1:114" s="436" customFormat="1" x14ac:dyDescent="0.2">
      <c r="A21" s="656" t="s">
        <v>420</v>
      </c>
      <c r="B21" s="657">
        <f>SUM(AN2:AN2)</f>
        <v>0</v>
      </c>
    </row>
    <row r="22" spans="1:114" x14ac:dyDescent="0.2">
      <c r="A22" s="656" t="s">
        <v>417</v>
      </c>
      <c r="B22" s="657">
        <f>SUM(AO2:AO2)</f>
        <v>0</v>
      </c>
    </row>
    <row r="23" spans="1:114" x14ac:dyDescent="0.2">
      <c r="A23" s="656" t="s">
        <v>421</v>
      </c>
      <c r="B23" s="657">
        <f>SUM(AP2:AP2)</f>
        <v>0</v>
      </c>
    </row>
    <row r="24" spans="1:114" x14ac:dyDescent="0.2">
      <c r="A24" s="656" t="s">
        <v>422</v>
      </c>
      <c r="B24" s="657">
        <f>SUM(AQ2:AQ2)</f>
        <v>0</v>
      </c>
    </row>
    <row r="25" spans="1:114" x14ac:dyDescent="0.2">
      <c r="A25" s="656" t="s">
        <v>423</v>
      </c>
      <c r="B25" s="657">
        <f>SUM(AR2:AR2)</f>
        <v>0</v>
      </c>
    </row>
    <row r="26" spans="1:114" x14ac:dyDescent="0.2">
      <c r="A26" s="656" t="s">
        <v>424</v>
      </c>
      <c r="B26" s="657">
        <f>SUM(AS2:AS2)</f>
        <v>0</v>
      </c>
    </row>
    <row r="27" spans="1:114" x14ac:dyDescent="0.2">
      <c r="A27" s="656" t="s">
        <v>425</v>
      </c>
      <c r="B27" s="657">
        <f>SUM(AT2:AT2)</f>
        <v>0</v>
      </c>
    </row>
    <row r="28" spans="1:114" x14ac:dyDescent="0.2">
      <c r="A28" s="656" t="s">
        <v>426</v>
      </c>
      <c r="B28" s="657">
        <f>SUM(AU2:AU2)</f>
        <v>0</v>
      </c>
    </row>
    <row r="29" spans="1:114" ht="13.5" thickBot="1" x14ac:dyDescent="0.25">
      <c r="A29" s="658" t="s">
        <v>427</v>
      </c>
      <c r="B29" s="659">
        <f>SUM(AV2:AV2)</f>
        <v>0</v>
      </c>
    </row>
    <row r="31" spans="1:114" x14ac:dyDescent="0.2">
      <c r="A31" s="660"/>
    </row>
  </sheetData>
  <mergeCells count="2">
    <mergeCell ref="A5:B5"/>
    <mergeCell ref="A4:B4"/>
  </mergeCells>
  <phoneticPr fontId="11" type="noConversion"/>
  <dataValidations count="2">
    <dataValidation allowBlank="1" showInputMessage="1" showErrorMessage="1" prompt="For CPUC Only" sqref="A4:A29 B5:B29" xr:uid="{57119F06-0568-42FB-9DAE-395A98AE51DA}"/>
    <dataValidation allowBlank="1" showInputMessage="1" showErrorMessage="1" prompt="For CPUC Only. " sqref="A1:DI2" xr:uid="{596A0629-8CD1-4503-A03A-4E3EC544ED39}"/>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7"/>
  <sheetViews>
    <sheetView workbookViewId="0">
      <selection activeCell="F10" sqref="F10"/>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 min="8" max="9" width="17.28515625" style="31" customWidth="1"/>
    <col min="10" max="10" width="11" customWidth="1"/>
  </cols>
  <sheetData>
    <row r="1" spans="1:16" s="38" customFormat="1" ht="15.75" x14ac:dyDescent="0.25">
      <c r="A1" s="40" t="s">
        <v>130</v>
      </c>
      <c r="B1" s="354"/>
      <c r="C1" s="354"/>
      <c r="D1" s="354"/>
      <c r="E1" s="354"/>
      <c r="F1" s="354"/>
      <c r="G1" s="354"/>
      <c r="H1" s="354"/>
      <c r="I1" s="354"/>
      <c r="J1" s="354"/>
      <c r="K1" s="354"/>
      <c r="L1" s="354"/>
      <c r="M1" s="354"/>
      <c r="N1" s="354"/>
      <c r="O1" s="354"/>
    </row>
    <row r="2" spans="1:16" s="38" customFormat="1" x14ac:dyDescent="0.2">
      <c r="A2" s="354"/>
      <c r="B2" s="354"/>
      <c r="C2" s="354"/>
      <c r="D2" s="354"/>
      <c r="E2" s="354"/>
      <c r="F2" s="354"/>
      <c r="G2" s="354"/>
      <c r="H2" s="354"/>
      <c r="I2" s="354"/>
      <c r="J2" s="354"/>
      <c r="K2" s="354"/>
      <c r="L2" s="354"/>
      <c r="M2" s="354"/>
      <c r="N2" s="354"/>
      <c r="O2" s="354"/>
    </row>
    <row r="3" spans="1:16" s="42" customFormat="1" ht="62.25" x14ac:dyDescent="0.2">
      <c r="A3" s="236" t="s">
        <v>131</v>
      </c>
      <c r="B3" s="236" t="s">
        <v>132</v>
      </c>
      <c r="C3" s="364" t="s">
        <v>288</v>
      </c>
      <c r="D3" s="236" t="s">
        <v>133</v>
      </c>
      <c r="E3" s="236" t="s">
        <v>273</v>
      </c>
      <c r="F3" s="236" t="s">
        <v>274</v>
      </c>
      <c r="G3" s="368" t="s">
        <v>289</v>
      </c>
      <c r="H3" s="368" t="s">
        <v>314</v>
      </c>
      <c r="I3" s="409" t="s">
        <v>327</v>
      </c>
      <c r="J3" s="236" t="s">
        <v>136</v>
      </c>
      <c r="K3" s="236" t="s">
        <v>137</v>
      </c>
    </row>
    <row r="4" spans="1:16" s="42" customFormat="1" x14ac:dyDescent="0.2">
      <c r="A4" s="167"/>
      <c r="B4" s="237"/>
      <c r="C4" s="393"/>
      <c r="D4" s="241"/>
      <c r="E4" s="241"/>
      <c r="F4" s="241"/>
      <c r="G4" s="241"/>
      <c r="H4" s="241"/>
      <c r="I4" s="241"/>
      <c r="J4" s="238"/>
      <c r="K4" s="238"/>
    </row>
    <row r="5" spans="1:16" s="42" customFormat="1" x14ac:dyDescent="0.2">
      <c r="A5" s="167"/>
      <c r="B5" s="237"/>
      <c r="C5" s="393"/>
      <c r="D5" s="241"/>
      <c r="E5" s="241"/>
      <c r="F5" s="241"/>
      <c r="G5" s="241"/>
      <c r="H5" s="241"/>
      <c r="I5" s="241"/>
      <c r="J5" s="238"/>
      <c r="K5" s="238"/>
    </row>
    <row r="6" spans="1:16" s="42" customFormat="1" x14ac:dyDescent="0.2">
      <c r="A6" s="167"/>
      <c r="B6" s="237"/>
      <c r="C6" s="393"/>
      <c r="D6" s="241"/>
      <c r="E6" s="241"/>
      <c r="F6" s="241"/>
      <c r="G6" s="241"/>
      <c r="H6" s="241"/>
      <c r="I6" s="241"/>
      <c r="J6" s="238"/>
      <c r="K6" s="238"/>
    </row>
    <row r="7" spans="1:16" s="38" customFormat="1" x14ac:dyDescent="0.2">
      <c r="A7" s="167"/>
      <c r="B7" s="168"/>
      <c r="C7" s="393"/>
      <c r="D7" s="241"/>
      <c r="E7" s="241"/>
      <c r="F7" s="241"/>
      <c r="G7" s="241"/>
      <c r="H7" s="241"/>
      <c r="I7" s="241"/>
      <c r="J7" s="169"/>
      <c r="K7" s="170"/>
      <c r="L7" s="354"/>
      <c r="M7" s="354"/>
      <c r="N7" s="354"/>
      <c r="O7" s="354"/>
      <c r="P7" s="354"/>
    </row>
    <row r="8" spans="1:16" s="38" customFormat="1" ht="15" x14ac:dyDescent="0.25">
      <c r="A8" s="690" t="s">
        <v>138</v>
      </c>
      <c r="B8" s="690"/>
      <c r="C8" s="690"/>
      <c r="D8" s="690"/>
      <c r="E8" s="690"/>
      <c r="F8" s="363"/>
      <c r="G8" s="357"/>
      <c r="H8" s="363"/>
      <c r="I8" s="408"/>
      <c r="J8" s="171">
        <f>SUM(J4:J7)</f>
        <v>0</v>
      </c>
      <c r="K8" s="172">
        <f>SUM(K4:K7)</f>
        <v>0</v>
      </c>
      <c r="L8" s="354"/>
      <c r="M8" s="354"/>
      <c r="N8" s="354"/>
      <c r="O8" s="354"/>
      <c r="P8" s="354"/>
    </row>
    <row r="9" spans="1:16" s="38" customFormat="1" x14ac:dyDescent="0.2">
      <c r="A9" s="354"/>
      <c r="B9" s="354"/>
      <c r="C9" s="354"/>
      <c r="D9" s="354"/>
      <c r="E9" s="354"/>
      <c r="F9" s="354"/>
      <c r="G9" s="354"/>
      <c r="H9" s="354"/>
      <c r="I9" s="354"/>
      <c r="J9" s="354"/>
      <c r="K9" s="354"/>
      <c r="L9" s="354"/>
      <c r="M9" s="354"/>
      <c r="N9" s="354"/>
      <c r="O9" s="354"/>
    </row>
    <row r="10" spans="1:16" s="38" customFormat="1" x14ac:dyDescent="0.2">
      <c r="A10" s="354"/>
      <c r="B10" s="354"/>
      <c r="C10" s="354"/>
      <c r="D10" s="354"/>
      <c r="E10" s="354"/>
      <c r="F10" s="354"/>
      <c r="G10" s="354"/>
      <c r="H10" s="354"/>
      <c r="I10" s="354"/>
      <c r="J10" s="354"/>
      <c r="K10" s="354"/>
      <c r="L10" s="354"/>
      <c r="M10" s="354"/>
      <c r="N10" s="354"/>
      <c r="O10" s="354"/>
    </row>
    <row r="11" spans="1:16" s="38" customFormat="1" x14ac:dyDescent="0.2">
      <c r="A11" s="354"/>
      <c r="B11" s="354"/>
      <c r="C11" s="354"/>
      <c r="D11" s="354"/>
      <c r="E11" s="354"/>
      <c r="F11" s="354"/>
      <c r="G11" s="354"/>
      <c r="H11" s="354"/>
      <c r="I11" s="354"/>
      <c r="J11" s="354"/>
      <c r="K11" s="354"/>
      <c r="L11" s="354"/>
      <c r="M11" s="354"/>
      <c r="N11" s="354"/>
      <c r="O11" s="354"/>
    </row>
    <row r="12" spans="1:16" s="38" customFormat="1" x14ac:dyDescent="0.2">
      <c r="A12" s="41" t="s">
        <v>139</v>
      </c>
      <c r="B12" s="354"/>
      <c r="C12" s="354"/>
      <c r="D12" s="354"/>
      <c r="E12" s="354"/>
      <c r="F12" s="354"/>
      <c r="G12" s="354"/>
      <c r="H12" s="354"/>
      <c r="I12" s="354"/>
      <c r="J12" s="354"/>
      <c r="K12" s="354"/>
      <c r="L12" s="354"/>
      <c r="M12" s="354"/>
      <c r="N12" s="354"/>
      <c r="O12" s="354"/>
    </row>
    <row r="13" spans="1:16" s="42" customFormat="1" ht="62.25" x14ac:dyDescent="0.2">
      <c r="A13" s="239" t="s">
        <v>131</v>
      </c>
      <c r="B13" s="239" t="s">
        <v>132</v>
      </c>
      <c r="C13" s="365" t="s">
        <v>288</v>
      </c>
      <c r="D13" s="239" t="s">
        <v>133</v>
      </c>
      <c r="E13" s="239" t="s">
        <v>134</v>
      </c>
      <c r="F13" s="239" t="s">
        <v>135</v>
      </c>
      <c r="G13" s="239" t="s">
        <v>275</v>
      </c>
      <c r="H13" s="239" t="s">
        <v>140</v>
      </c>
      <c r="I13" s="409" t="s">
        <v>327</v>
      </c>
      <c r="J13" s="239" t="s">
        <v>141</v>
      </c>
      <c r="M13" s="31"/>
      <c r="N13" s="31"/>
      <c r="O13" s="31"/>
    </row>
    <row r="14" spans="1:16" s="38" customFormat="1" x14ac:dyDescent="0.2">
      <c r="A14" s="167"/>
      <c r="B14" s="240"/>
      <c r="C14" s="393"/>
      <c r="D14" s="241"/>
      <c r="E14" s="241"/>
      <c r="F14" s="241"/>
      <c r="G14" s="241"/>
      <c r="H14" s="242"/>
      <c r="I14" s="242"/>
      <c r="J14" s="242"/>
      <c r="K14" s="354"/>
      <c r="L14" s="354"/>
      <c r="M14" s="31"/>
      <c r="N14" s="31"/>
      <c r="O14" s="31"/>
      <c r="P14" s="354"/>
    </row>
    <row r="15" spans="1:16" s="38" customFormat="1" x14ac:dyDescent="0.2">
      <c r="A15" s="167"/>
      <c r="B15" s="240"/>
      <c r="C15" s="393"/>
      <c r="D15" s="241"/>
      <c r="E15" s="241"/>
      <c r="F15" s="241"/>
      <c r="G15" s="241"/>
      <c r="H15" s="242"/>
      <c r="I15" s="242"/>
      <c r="J15" s="242"/>
      <c r="K15" s="354"/>
      <c r="L15" s="354"/>
      <c r="M15" s="31"/>
      <c r="N15" s="31"/>
      <c r="O15" s="31"/>
      <c r="P15" s="354"/>
    </row>
    <row r="16" spans="1:16" s="38" customFormat="1" x14ac:dyDescent="0.2">
      <c r="A16" s="167"/>
      <c r="B16" s="240"/>
      <c r="C16" s="393"/>
      <c r="D16" s="241"/>
      <c r="E16" s="241"/>
      <c r="F16" s="241"/>
      <c r="G16" s="241"/>
      <c r="H16" s="242"/>
      <c r="I16" s="242"/>
      <c r="J16" s="242"/>
      <c r="K16" s="354"/>
      <c r="L16" s="354"/>
      <c r="M16" s="31"/>
      <c r="N16" s="31"/>
      <c r="O16" s="31"/>
      <c r="P16" s="354"/>
    </row>
    <row r="17" spans="1:16" s="38" customFormat="1" x14ac:dyDescent="0.2">
      <c r="A17" s="167"/>
      <c r="B17" s="240"/>
      <c r="C17" s="393"/>
      <c r="D17" s="241"/>
      <c r="E17" s="241"/>
      <c r="F17" s="241"/>
      <c r="G17" s="241"/>
      <c r="H17" s="242"/>
      <c r="I17" s="242"/>
      <c r="J17" s="242"/>
      <c r="K17" s="354"/>
      <c r="L17" s="354"/>
      <c r="M17" s="31"/>
      <c r="N17" s="31"/>
      <c r="O17" s="31"/>
      <c r="P17" s="354"/>
    </row>
    <row r="18" spans="1:16" s="38" customFormat="1" x14ac:dyDescent="0.2">
      <c r="A18" s="167"/>
      <c r="B18" s="240"/>
      <c r="C18" s="393"/>
      <c r="D18" s="241"/>
      <c r="E18" s="241"/>
      <c r="F18" s="241"/>
      <c r="G18" s="241"/>
      <c r="H18" s="242"/>
      <c r="I18" s="242"/>
      <c r="J18" s="242"/>
      <c r="K18" s="354"/>
      <c r="L18" s="354"/>
      <c r="M18" s="31"/>
      <c r="N18" s="31"/>
      <c r="O18" s="31"/>
      <c r="P18" s="354"/>
    </row>
    <row r="19" spans="1:16" s="38" customFormat="1" x14ac:dyDescent="0.2">
      <c r="A19" s="167"/>
      <c r="B19" s="240"/>
      <c r="C19" s="393"/>
      <c r="D19" s="241"/>
      <c r="E19" s="241"/>
      <c r="F19" s="241"/>
      <c r="G19" s="241"/>
      <c r="H19" s="242"/>
      <c r="I19" s="242"/>
      <c r="J19" s="242"/>
      <c r="K19" s="354"/>
      <c r="L19" s="354"/>
      <c r="M19" s="31"/>
      <c r="N19" s="31"/>
      <c r="O19" s="31"/>
      <c r="P19" s="354"/>
    </row>
    <row r="20" spans="1:16" s="38" customFormat="1" x14ac:dyDescent="0.2">
      <c r="A20" s="167"/>
      <c r="B20" s="240"/>
      <c r="C20" s="393"/>
      <c r="D20" s="241"/>
      <c r="E20" s="241"/>
      <c r="F20" s="241"/>
      <c r="G20" s="241"/>
      <c r="H20" s="242"/>
      <c r="I20" s="242"/>
      <c r="J20" s="242"/>
      <c r="K20" s="354"/>
      <c r="L20" s="354"/>
      <c r="M20" s="31"/>
      <c r="N20" s="31"/>
      <c r="O20" s="31"/>
      <c r="P20" s="354"/>
    </row>
    <row r="21" spans="1:16" s="38" customFormat="1" x14ac:dyDescent="0.2">
      <c r="A21" s="167"/>
      <c r="B21" s="240"/>
      <c r="C21" s="393"/>
      <c r="D21" s="241"/>
      <c r="E21" s="241"/>
      <c r="F21" s="241"/>
      <c r="G21" s="241"/>
      <c r="H21" s="242"/>
      <c r="I21" s="242"/>
      <c r="J21" s="242"/>
      <c r="K21" s="354"/>
      <c r="L21" s="354"/>
      <c r="M21" s="31"/>
      <c r="N21" s="31"/>
      <c r="O21" s="31"/>
      <c r="P21" s="354"/>
    </row>
    <row r="22" spans="1:16" s="38" customFormat="1" x14ac:dyDescent="0.2">
      <c r="A22" s="167"/>
      <c r="B22" s="240"/>
      <c r="C22" s="393"/>
      <c r="D22" s="241"/>
      <c r="E22" s="241"/>
      <c r="F22" s="241"/>
      <c r="G22" s="241"/>
      <c r="H22" s="242"/>
      <c r="I22" s="242"/>
      <c r="J22" s="242"/>
      <c r="K22" s="354"/>
      <c r="L22" s="354"/>
      <c r="M22" s="31"/>
      <c r="N22" s="31"/>
      <c r="O22" s="31"/>
      <c r="P22" s="354"/>
    </row>
    <row r="23" spans="1:16" s="38" customFormat="1" x14ac:dyDescent="0.2">
      <c r="A23" s="354"/>
      <c r="B23" s="354"/>
      <c r="C23" s="354"/>
      <c r="D23" s="354"/>
      <c r="E23" s="354"/>
      <c r="F23" s="354"/>
      <c r="G23" s="354"/>
      <c r="H23" s="354"/>
      <c r="I23" s="354"/>
      <c r="J23" s="354"/>
      <c r="K23" s="354"/>
      <c r="L23" s="31"/>
      <c r="M23" s="31"/>
      <c r="N23" s="31"/>
      <c r="O23" s="354"/>
    </row>
    <row r="24" spans="1:16" s="38" customFormat="1" x14ac:dyDescent="0.2">
      <c r="A24" s="354"/>
      <c r="B24" s="354"/>
      <c r="C24" s="354"/>
      <c r="D24" s="354"/>
      <c r="E24" s="354"/>
      <c r="F24" s="354"/>
      <c r="G24" s="354"/>
      <c r="H24" s="354"/>
      <c r="I24" s="354"/>
      <c r="J24" s="354"/>
      <c r="K24" s="354"/>
      <c r="L24" s="354"/>
      <c r="M24" s="354"/>
      <c r="N24" s="354"/>
      <c r="O24" s="354"/>
    </row>
    <row r="25" spans="1:16" s="38" customFormat="1" x14ac:dyDescent="0.2">
      <c r="A25" s="354"/>
      <c r="B25" s="354"/>
      <c r="C25" s="354"/>
      <c r="D25" s="354"/>
      <c r="E25" s="354"/>
      <c r="F25" s="354"/>
      <c r="G25" s="354"/>
      <c r="H25" s="354"/>
      <c r="I25" s="354"/>
      <c r="J25" s="354"/>
      <c r="K25" s="354"/>
      <c r="L25" s="354"/>
      <c r="M25" s="354"/>
      <c r="N25" s="354"/>
      <c r="O25" s="354"/>
    </row>
    <row r="26" spans="1:16" s="38" customFormat="1" x14ac:dyDescent="0.2">
      <c r="A26" s="354" t="s">
        <v>142</v>
      </c>
      <c r="B26" s="354"/>
      <c r="C26" s="354"/>
      <c r="D26" s="354"/>
      <c r="E26" s="354"/>
      <c r="F26" s="354"/>
      <c r="G26" s="354"/>
      <c r="H26" s="354"/>
      <c r="I26" s="354"/>
      <c r="J26" s="354"/>
      <c r="K26" s="354"/>
      <c r="L26" s="354"/>
      <c r="M26" s="354"/>
      <c r="N26" s="354"/>
      <c r="O26" s="354"/>
    </row>
    <row r="27" spans="1:16" ht="67.5" customHeight="1" x14ac:dyDescent="0.2">
      <c r="A27" s="691" t="s">
        <v>328</v>
      </c>
      <c r="B27" s="691"/>
      <c r="C27" s="691"/>
      <c r="D27" s="691"/>
      <c r="E27" s="691"/>
      <c r="F27" s="691"/>
      <c r="G27" s="691"/>
      <c r="H27" s="34"/>
      <c r="I27" s="34"/>
      <c r="J27" s="34"/>
      <c r="K27" s="31"/>
      <c r="L27" s="31"/>
      <c r="M27" s="31"/>
      <c r="N27" s="31"/>
      <c r="O27" s="31"/>
    </row>
  </sheetData>
  <mergeCells count="2">
    <mergeCell ref="A8:E8"/>
    <mergeCell ref="A27:G27"/>
  </mergeCells>
  <phoneticPr fontId="11" type="noConversion"/>
  <dataValidations count="5">
    <dataValidation type="list" allowBlank="1" showInputMessage="1" showErrorMessage="1" sqref="C4:C7 C14:C22" xr:uid="{4822DA13-00B9-4D19-AC9F-D3200DADBF28}">
      <formula1>"Voice, Bundled Voice, Bundled Broadband, Bundled Voice and Broadband"</formula1>
    </dataValidation>
    <dataValidation type="list" allowBlank="1" showInputMessage="1" showErrorMessage="1" sqref="E4:I7 E14:G22" xr:uid="{F047FDC6-D4C8-4558-9445-2C36A1108811}">
      <formula1>"Y, N"</formula1>
    </dataValidation>
    <dataValidation type="list" allowBlank="1" showInputMessage="1" showErrorMessage="1" sqref="D5:D7" xr:uid="{B35CA89B-E918-4FC7-9D7C-760C265A61BA}">
      <formula1>"F, C"</formula1>
    </dataValidation>
    <dataValidation type="list" allowBlank="1" showInputMessage="1" showErrorMessage="1" error="Enter F = Flat and M = Measured" prompt="Enter &quot;F&quot; = Flat or &quot;M&quot; = Measured" sqref="A4:A7 A14:A22" xr:uid="{A79FCA17-2BF1-40CF-968A-2BABAB9146DF}">
      <formula1>"F, M"</formula1>
    </dataValidation>
    <dataValidation type="list" allowBlank="1" showInputMessage="1" showErrorMessage="1" sqref="D4 D14:D22" xr:uid="{20CBB2CC-76FE-4A9D-A57B-F2926AD14387}">
      <formula1>"F,C"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2"/>
  <sheetViews>
    <sheetView zoomScale="130" zoomScaleNormal="130" workbookViewId="0">
      <selection activeCell="C6" sqref="C6"/>
    </sheetView>
  </sheetViews>
  <sheetFormatPr defaultRowHeight="12.75" x14ac:dyDescent="0.2"/>
  <cols>
    <col min="1" max="1" width="13.140625" style="9" customWidth="1"/>
    <col min="2" max="2" width="11.85546875" style="31" customWidth="1"/>
    <col min="3" max="5" width="9.140625" style="31"/>
    <col min="6" max="6" width="27" style="31" customWidth="1"/>
    <col min="7" max="7" width="9.140625" style="28"/>
    <col min="8" max="8" width="9.140625" style="31"/>
    <col min="9" max="9" width="11.5703125" style="31" customWidth="1"/>
    <col min="10" max="11" width="17.7109375" style="27" customWidth="1"/>
    <col min="12" max="12" width="12.85546875" style="31" customWidth="1"/>
    <col min="13" max="13" width="14" style="111" customWidth="1"/>
    <col min="14" max="14" width="15.140625" style="31" customWidth="1"/>
    <col min="15" max="15" width="15.140625" customWidth="1"/>
    <col min="16" max="16" width="15.28515625" style="12" customWidth="1"/>
  </cols>
  <sheetData>
    <row r="1" spans="1:27" ht="13.5" customHeight="1" x14ac:dyDescent="0.25">
      <c r="A1" s="412" t="s">
        <v>143</v>
      </c>
      <c r="B1" s="113"/>
      <c r="C1" s="113"/>
      <c r="D1" s="113"/>
      <c r="E1" s="113"/>
      <c r="F1" s="113"/>
      <c r="G1" s="113"/>
      <c r="H1" s="113"/>
      <c r="I1" s="113"/>
      <c r="J1" s="34"/>
      <c r="K1" s="34"/>
      <c r="L1" s="34"/>
      <c r="M1" s="354"/>
      <c r="N1" s="34"/>
      <c r="O1" s="34"/>
      <c r="P1" s="73"/>
      <c r="Q1" s="34"/>
      <c r="R1" s="34"/>
      <c r="S1" s="34"/>
      <c r="T1" s="34"/>
      <c r="U1" s="34"/>
      <c r="V1" s="31"/>
      <c r="W1" s="31"/>
      <c r="X1" s="31"/>
      <c r="Y1" s="31"/>
      <c r="Z1" s="31"/>
      <c r="AA1" s="31"/>
    </row>
    <row r="2" spans="1:27" ht="11.85" customHeight="1" thickBot="1" x14ac:dyDescent="0.25">
      <c r="A2" s="112"/>
      <c r="B2" s="34"/>
      <c r="C2" s="34"/>
      <c r="D2" s="34"/>
      <c r="E2" s="34"/>
      <c r="F2" s="34"/>
      <c r="G2" s="243"/>
      <c r="H2" s="34"/>
      <c r="I2" s="34"/>
      <c r="J2" s="34"/>
      <c r="K2" s="34"/>
      <c r="L2" s="34"/>
      <c r="M2" s="354"/>
      <c r="N2" s="34"/>
      <c r="O2" s="34"/>
      <c r="P2" s="73"/>
      <c r="Q2" s="34"/>
      <c r="R2" s="34"/>
      <c r="S2" s="34"/>
      <c r="T2" s="34"/>
      <c r="U2" s="34"/>
      <c r="V2" s="31"/>
      <c r="W2" s="31"/>
      <c r="X2" s="31"/>
      <c r="Y2" s="31"/>
      <c r="Z2" s="31"/>
      <c r="AA2" s="31"/>
    </row>
    <row r="3" spans="1:27" s="38" customFormat="1" ht="13.5" thickBot="1" x14ac:dyDescent="0.25">
      <c r="A3" s="692" t="s">
        <v>144</v>
      </c>
      <c r="B3" s="692"/>
      <c r="C3" s="692"/>
      <c r="D3" s="692"/>
      <c r="E3" s="692"/>
      <c r="F3" s="692"/>
      <c r="G3" s="692"/>
      <c r="H3" s="692"/>
      <c r="I3" s="692"/>
      <c r="J3" s="692"/>
      <c r="K3" s="692"/>
      <c r="L3" s="692"/>
      <c r="M3" s="692"/>
      <c r="N3" s="692"/>
      <c r="O3" s="692"/>
      <c r="P3" s="692"/>
      <c r="Q3" s="354"/>
      <c r="R3" s="354"/>
      <c r="S3" s="354"/>
      <c r="T3" s="354"/>
      <c r="U3" s="354"/>
      <c r="V3" s="354"/>
      <c r="W3" s="354"/>
      <c r="X3" s="354"/>
      <c r="Y3" s="354"/>
      <c r="Z3" s="354"/>
      <c r="AA3" s="354"/>
    </row>
    <row r="4" spans="1:27" s="38" customFormat="1" ht="13.5" thickBot="1" x14ac:dyDescent="0.25">
      <c r="A4" s="58" t="s">
        <v>145</v>
      </c>
      <c r="B4" s="59" t="s">
        <v>146</v>
      </c>
      <c r="C4" s="59" t="s">
        <v>147</v>
      </c>
      <c r="D4" s="59" t="s">
        <v>148</v>
      </c>
      <c r="E4" s="59" t="s">
        <v>149</v>
      </c>
      <c r="F4" s="59" t="s">
        <v>150</v>
      </c>
      <c r="G4" s="59" t="s">
        <v>151</v>
      </c>
      <c r="H4" s="59" t="s">
        <v>152</v>
      </c>
      <c r="I4" s="59" t="s">
        <v>153</v>
      </c>
      <c r="J4" s="59" t="s">
        <v>154</v>
      </c>
      <c r="K4" s="59" t="s">
        <v>155</v>
      </c>
      <c r="L4" s="59" t="s">
        <v>156</v>
      </c>
      <c r="M4" s="59" t="s">
        <v>157</v>
      </c>
      <c r="N4" s="59" t="s">
        <v>158</v>
      </c>
      <c r="O4" s="59" t="s">
        <v>311</v>
      </c>
      <c r="P4" s="59" t="s">
        <v>312</v>
      </c>
      <c r="Q4" s="354"/>
      <c r="R4" s="354"/>
      <c r="S4" s="354"/>
      <c r="T4" s="354"/>
      <c r="U4" s="354"/>
      <c r="V4" s="354"/>
      <c r="W4" s="354"/>
      <c r="X4" s="354"/>
      <c r="Y4" s="354"/>
      <c r="Z4" s="354"/>
      <c r="AA4" s="354"/>
    </row>
    <row r="5" spans="1:27" s="38" customFormat="1" ht="66.75" thickBot="1" x14ac:dyDescent="0.25">
      <c r="A5" s="53" t="s">
        <v>159</v>
      </c>
      <c r="B5" s="53" t="s">
        <v>160</v>
      </c>
      <c r="C5" s="60" t="s">
        <v>161</v>
      </c>
      <c r="D5" s="60" t="s">
        <v>162</v>
      </c>
      <c r="E5" s="60" t="s">
        <v>132</v>
      </c>
      <c r="F5" s="60" t="s">
        <v>288</v>
      </c>
      <c r="G5" s="244" t="s">
        <v>163</v>
      </c>
      <c r="H5" s="60" t="s">
        <v>141</v>
      </c>
      <c r="I5" s="61" t="s">
        <v>448</v>
      </c>
      <c r="J5" s="104" t="s">
        <v>164</v>
      </c>
      <c r="K5" s="104" t="s">
        <v>313</v>
      </c>
      <c r="L5" s="60" t="s">
        <v>315</v>
      </c>
      <c r="M5" s="104" t="s">
        <v>165</v>
      </c>
      <c r="N5" s="53" t="s">
        <v>321</v>
      </c>
      <c r="O5" s="62" t="s">
        <v>166</v>
      </c>
      <c r="P5" s="63" t="s">
        <v>320</v>
      </c>
      <c r="Q5" s="43"/>
      <c r="R5" s="354"/>
      <c r="S5" s="34"/>
      <c r="T5" s="34"/>
      <c r="U5" s="34"/>
      <c r="V5" s="31"/>
      <c r="W5" s="31"/>
      <c r="X5" s="31"/>
      <c r="Y5" s="31"/>
      <c r="Z5" s="354"/>
      <c r="AA5" s="354"/>
    </row>
    <row r="6" spans="1:27" s="38" customFormat="1" ht="13.5" thickBot="1" x14ac:dyDescent="0.25">
      <c r="A6" s="397">
        <v>1</v>
      </c>
      <c r="B6" s="252" t="s">
        <v>167</v>
      </c>
      <c r="C6" s="65"/>
      <c r="D6" s="65"/>
      <c r="E6" s="173"/>
      <c r="F6" s="173"/>
      <c r="G6" s="398" t="s">
        <v>168</v>
      </c>
      <c r="H6" s="182"/>
      <c r="I6" s="400">
        <v>0</v>
      </c>
      <c r="J6" s="394">
        <v>0</v>
      </c>
      <c r="K6" s="246">
        <v>0</v>
      </c>
      <c r="L6" s="65">
        <f>C6+D6-H6-I6-J6</f>
        <v>0</v>
      </c>
      <c r="M6" s="107">
        <v>14.85</v>
      </c>
      <c r="N6" s="65">
        <f>MIN(L6:M6)</f>
        <v>0</v>
      </c>
      <c r="O6" s="123"/>
      <c r="P6" s="66">
        <f>SUM(J6:K6,N6:O6)</f>
        <v>0</v>
      </c>
      <c r="Q6" s="43"/>
      <c r="R6" s="354"/>
      <c r="S6" s="354"/>
      <c r="T6" s="354"/>
      <c r="U6" s="354"/>
      <c r="V6" s="354"/>
      <c r="W6" s="354"/>
      <c r="X6" s="354"/>
      <c r="Y6" s="354"/>
      <c r="Z6" s="354"/>
      <c r="AA6" s="354"/>
    </row>
    <row r="7" spans="1:27" s="282" customFormat="1" ht="13.5" thickBot="1" x14ac:dyDescent="0.25">
      <c r="A7" s="253"/>
      <c r="B7" s="67"/>
      <c r="C7" s="65"/>
      <c r="D7" s="65"/>
      <c r="E7" s="173"/>
      <c r="F7" s="173"/>
      <c r="G7" s="398" t="s">
        <v>168</v>
      </c>
      <c r="H7" s="182"/>
      <c r="I7" s="400">
        <v>0</v>
      </c>
      <c r="J7" s="394">
        <v>0</v>
      </c>
      <c r="K7" s="246">
        <v>0</v>
      </c>
      <c r="L7" s="65">
        <f>C7+D7-H7-I7-J7</f>
        <v>0</v>
      </c>
      <c r="M7" s="71">
        <v>14.85</v>
      </c>
      <c r="N7" s="65">
        <f>MIN(L7:M7)</f>
        <v>0</v>
      </c>
      <c r="O7" s="123"/>
      <c r="P7" s="66">
        <f>SUM(J7:K7,N7:O7)</f>
        <v>0</v>
      </c>
      <c r="Q7" s="43"/>
      <c r="R7" s="354"/>
      <c r="S7" s="354"/>
      <c r="T7" s="354"/>
      <c r="U7" s="354"/>
      <c r="V7" s="354"/>
      <c r="W7" s="354"/>
      <c r="X7" s="354"/>
      <c r="Y7" s="354"/>
      <c r="Z7" s="354"/>
      <c r="AA7" s="354"/>
    </row>
    <row r="8" spans="1:27" s="354" customFormat="1" ht="13.5" thickBot="1" x14ac:dyDescent="0.25">
      <c r="A8" s="59"/>
      <c r="B8" s="72"/>
      <c r="C8" s="106"/>
      <c r="D8" s="106"/>
      <c r="E8" s="283"/>
      <c r="F8" s="283"/>
      <c r="G8" s="283"/>
      <c r="H8" s="284"/>
      <c r="I8" s="254"/>
      <c r="J8" s="369"/>
      <c r="K8" s="369"/>
      <c r="L8" s="106"/>
      <c r="M8" s="69"/>
      <c r="N8" s="106"/>
      <c r="O8" s="254"/>
      <c r="P8" s="66"/>
      <c r="Q8" s="43"/>
    </row>
    <row r="9" spans="1:27" s="354" customFormat="1" ht="13.5" thickBot="1" x14ac:dyDescent="0.25">
      <c r="A9" s="178" t="s">
        <v>276</v>
      </c>
      <c r="B9" s="252" t="s">
        <v>167</v>
      </c>
      <c r="C9" s="385"/>
      <c r="D9" s="65"/>
      <c r="E9" s="173"/>
      <c r="F9" s="173"/>
      <c r="G9" s="398" t="s">
        <v>168</v>
      </c>
      <c r="H9" s="182"/>
      <c r="I9" s="400">
        <v>0</v>
      </c>
      <c r="J9" s="394">
        <v>0</v>
      </c>
      <c r="K9" s="340">
        <v>0</v>
      </c>
      <c r="L9" s="65">
        <f>C9+D9-H9-I9-J9</f>
        <v>0</v>
      </c>
      <c r="M9" s="107">
        <v>14.85</v>
      </c>
      <c r="N9" s="65">
        <f>MIN(L9:M9)</f>
        <v>0</v>
      </c>
      <c r="O9" s="123"/>
      <c r="P9" s="66">
        <f>SUM(J9:K9,N9:O9)</f>
        <v>0</v>
      </c>
      <c r="Q9" s="43"/>
    </row>
    <row r="10" spans="1:27" s="354" customFormat="1" ht="13.5" thickBot="1" x14ac:dyDescent="0.25">
      <c r="A10" s="253"/>
      <c r="B10" s="67"/>
      <c r="C10" s="65"/>
      <c r="D10" s="65"/>
      <c r="E10" s="173"/>
      <c r="F10" s="173"/>
      <c r="G10" s="398" t="s">
        <v>168</v>
      </c>
      <c r="H10" s="182"/>
      <c r="I10" s="400">
        <v>0</v>
      </c>
      <c r="J10" s="394">
        <v>0</v>
      </c>
      <c r="K10" s="340">
        <v>0</v>
      </c>
      <c r="L10" s="65">
        <f>C10+D10-H10-I10-J10</f>
        <v>0</v>
      </c>
      <c r="M10" s="71">
        <v>14.85</v>
      </c>
      <c r="N10" s="65">
        <f>MIN(L10:M10)</f>
        <v>0</v>
      </c>
      <c r="O10" s="123"/>
      <c r="P10" s="66">
        <f>SUM(J10:K10,N10:O10)</f>
        <v>0</v>
      </c>
      <c r="Q10" s="43"/>
    </row>
    <row r="11" spans="1:27" s="38" customFormat="1" ht="13.5" thickBot="1" x14ac:dyDescent="0.25">
      <c r="A11" s="247"/>
      <c r="B11" s="68"/>
      <c r="C11" s="69"/>
      <c r="D11" s="69"/>
      <c r="E11" s="174"/>
      <c r="F11" s="174"/>
      <c r="G11" s="174"/>
      <c r="H11" s="124"/>
      <c r="I11" s="124"/>
      <c r="J11" s="124"/>
      <c r="K11" s="124"/>
      <c r="L11" s="69"/>
      <c r="M11" s="108"/>
      <c r="N11" s="69"/>
      <c r="O11" s="124"/>
      <c r="P11" s="70"/>
      <c r="Q11" s="43"/>
      <c r="R11" s="41"/>
      <c r="S11" s="354"/>
      <c r="T11" s="248"/>
      <c r="U11" s="248"/>
      <c r="V11" s="45"/>
      <c r="W11" s="45"/>
      <c r="X11" s="45"/>
      <c r="Y11" s="45"/>
      <c r="Z11" s="45"/>
      <c r="AA11" s="45"/>
    </row>
    <row r="12" spans="1:27" s="38" customFormat="1" ht="13.5" thickBot="1" x14ac:dyDescent="0.25">
      <c r="A12" s="178">
        <v>2</v>
      </c>
      <c r="B12" s="252" t="s">
        <v>167</v>
      </c>
      <c r="C12" s="65"/>
      <c r="D12" s="65"/>
      <c r="E12" s="173"/>
      <c r="F12" s="173"/>
      <c r="G12" s="399" t="s">
        <v>169</v>
      </c>
      <c r="H12" s="182"/>
      <c r="I12" s="395">
        <v>0</v>
      </c>
      <c r="J12" s="400">
        <v>0</v>
      </c>
      <c r="K12" s="246">
        <v>0</v>
      </c>
      <c r="L12" s="65">
        <f>C12+D12-H12-I12-J12</f>
        <v>0</v>
      </c>
      <c r="M12" s="71">
        <v>14.85</v>
      </c>
      <c r="N12" s="65">
        <f>MIN(L12:M12)</f>
        <v>0</v>
      </c>
      <c r="O12" s="123"/>
      <c r="P12" s="66">
        <f>SUM(J12:K12,N12:O12)</f>
        <v>0</v>
      </c>
      <c r="Q12" s="43"/>
      <c r="R12" s="41"/>
      <c r="S12" s="354"/>
      <c r="T12" s="248"/>
      <c r="U12" s="248"/>
      <c r="V12" s="45"/>
      <c r="W12" s="45"/>
      <c r="X12" s="45"/>
      <c r="Y12" s="45"/>
      <c r="Z12" s="45"/>
      <c r="AA12" s="45"/>
    </row>
    <row r="13" spans="1:27" s="48" customFormat="1" ht="13.5" thickBot="1" x14ac:dyDescent="0.25">
      <c r="A13" s="249"/>
      <c r="B13" s="46"/>
      <c r="C13" s="71"/>
      <c r="D13" s="71"/>
      <c r="E13" s="175"/>
      <c r="F13" s="173"/>
      <c r="G13" s="399" t="s">
        <v>169</v>
      </c>
      <c r="H13" s="187"/>
      <c r="I13" s="395">
        <v>0</v>
      </c>
      <c r="J13" s="400">
        <v>0</v>
      </c>
      <c r="K13" s="246">
        <v>0</v>
      </c>
      <c r="L13" s="65">
        <f>C13+D13-H13-I13-J13</f>
        <v>0</v>
      </c>
      <c r="M13" s="286">
        <v>14.85</v>
      </c>
      <c r="N13" s="65">
        <f>MIN(L13:M13)</f>
        <v>0</v>
      </c>
      <c r="O13" s="123"/>
      <c r="P13" s="66">
        <f>SUM(J13:K13,N13:O13)</f>
        <v>0</v>
      </c>
      <c r="Q13" s="47"/>
      <c r="R13" s="355"/>
      <c r="S13" s="248"/>
      <c r="T13" s="248"/>
      <c r="U13" s="248"/>
      <c r="V13" s="45"/>
      <c r="W13" s="45"/>
      <c r="X13" s="45"/>
      <c r="Y13" s="45"/>
      <c r="Z13" s="45"/>
      <c r="AA13" s="45"/>
    </row>
    <row r="14" spans="1:27" s="355" customFormat="1" ht="13.5" thickBot="1" x14ac:dyDescent="0.25">
      <c r="A14" s="375"/>
      <c r="B14" s="370"/>
      <c r="C14" s="69"/>
      <c r="D14" s="69"/>
      <c r="E14" s="174"/>
      <c r="F14" s="174"/>
      <c r="G14" s="174"/>
      <c r="H14" s="186"/>
      <c r="I14" s="374"/>
      <c r="J14" s="254"/>
      <c r="K14" s="254"/>
      <c r="L14" s="106"/>
      <c r="M14" s="116"/>
      <c r="N14" s="69"/>
      <c r="O14" s="254"/>
      <c r="P14" s="66"/>
      <c r="Q14" s="47"/>
      <c r="S14" s="248"/>
      <c r="T14" s="248"/>
      <c r="U14" s="248"/>
      <c r="V14" s="45"/>
      <c r="W14" s="45"/>
      <c r="X14" s="45"/>
      <c r="Y14" s="45"/>
      <c r="Z14" s="45"/>
      <c r="AA14" s="45"/>
    </row>
    <row r="15" spans="1:27" s="355" customFormat="1" ht="13.5" thickBot="1" x14ac:dyDescent="0.25">
      <c r="A15" s="178" t="s">
        <v>277</v>
      </c>
      <c r="B15" s="252" t="s">
        <v>167</v>
      </c>
      <c r="C15" s="336"/>
      <c r="D15" s="336"/>
      <c r="E15" s="337"/>
      <c r="F15" s="173"/>
      <c r="G15" s="399" t="s">
        <v>169</v>
      </c>
      <c r="H15" s="338"/>
      <c r="I15" s="395">
        <v>0</v>
      </c>
      <c r="J15" s="400">
        <v>0</v>
      </c>
      <c r="K15" s="340">
        <v>0</v>
      </c>
      <c r="L15" s="336">
        <f>C15+D15-H15-I15-J15</f>
        <v>0</v>
      </c>
      <c r="M15" s="341">
        <v>14.85</v>
      </c>
      <c r="N15" s="336">
        <f>MIN(L15:M15)</f>
        <v>0</v>
      </c>
      <c r="O15" s="339"/>
      <c r="P15" s="66">
        <f>SUM(J15:K15,N15:O15)</f>
        <v>0</v>
      </c>
      <c r="Q15" s="47"/>
      <c r="S15" s="248"/>
      <c r="T15" s="248"/>
      <c r="U15" s="248"/>
      <c r="V15" s="45"/>
      <c r="W15" s="45"/>
      <c r="X15" s="45"/>
      <c r="Y15" s="45"/>
      <c r="Z15" s="45"/>
      <c r="AA15" s="45"/>
    </row>
    <row r="16" spans="1:27" s="355" customFormat="1" ht="13.5" thickBot="1" x14ac:dyDescent="0.25">
      <c r="A16" s="249"/>
      <c r="B16" s="46"/>
      <c r="C16" s="341"/>
      <c r="D16" s="341"/>
      <c r="E16" s="371"/>
      <c r="F16" s="173"/>
      <c r="G16" s="399" t="s">
        <v>169</v>
      </c>
      <c r="H16" s="372"/>
      <c r="I16" s="395">
        <v>0</v>
      </c>
      <c r="J16" s="400">
        <v>0</v>
      </c>
      <c r="K16" s="340">
        <v>0</v>
      </c>
      <c r="L16" s="336">
        <f>C16+D16-H16-I16-J16</f>
        <v>0</v>
      </c>
      <c r="M16" s="373">
        <v>14.85</v>
      </c>
      <c r="N16" s="336">
        <f>MIN(L16:M16)</f>
        <v>0</v>
      </c>
      <c r="O16" s="339"/>
      <c r="P16" s="66">
        <f>SUM(J16:K16,N16:O16)</f>
        <v>0</v>
      </c>
      <c r="Q16" s="47"/>
      <c r="S16" s="248"/>
      <c r="T16" s="248"/>
      <c r="U16" s="248"/>
      <c r="V16" s="45"/>
      <c r="W16" s="45"/>
      <c r="X16" s="45"/>
      <c r="Y16" s="45"/>
      <c r="Z16" s="45"/>
      <c r="AA16" s="45"/>
    </row>
    <row r="17" spans="1:27" s="355" customFormat="1" ht="13.5" thickBot="1" x14ac:dyDescent="0.25">
      <c r="B17" s="370"/>
      <c r="C17" s="69"/>
      <c r="D17" s="69"/>
      <c r="E17" s="174"/>
      <c r="F17" s="174"/>
      <c r="G17" s="174"/>
      <c r="H17" s="186"/>
      <c r="I17" s="374"/>
      <c r="J17" s="254"/>
      <c r="K17" s="254"/>
      <c r="L17" s="106"/>
      <c r="M17" s="116"/>
      <c r="N17" s="116"/>
      <c r="O17" s="254"/>
      <c r="P17" s="66"/>
      <c r="Q17" s="47"/>
      <c r="S17" s="248"/>
      <c r="T17" s="248"/>
      <c r="U17" s="248"/>
      <c r="V17" s="45"/>
      <c r="W17" s="45"/>
      <c r="X17" s="45"/>
      <c r="Y17" s="45"/>
      <c r="Z17" s="45"/>
      <c r="AA17" s="45"/>
    </row>
    <row r="18" spans="1:27" s="38" customFormat="1" ht="13.5" thickBot="1" x14ac:dyDescent="0.25">
      <c r="A18" s="251">
        <v>3</v>
      </c>
      <c r="B18" s="252" t="s">
        <v>170</v>
      </c>
      <c r="C18" s="65"/>
      <c r="D18" s="65"/>
      <c r="E18" s="173"/>
      <c r="F18" s="173"/>
      <c r="G18" s="398" t="s">
        <v>168</v>
      </c>
      <c r="H18" s="182"/>
      <c r="I18" s="400">
        <v>0</v>
      </c>
      <c r="J18" s="394">
        <v>0</v>
      </c>
      <c r="K18" s="246">
        <v>0</v>
      </c>
      <c r="L18" s="65">
        <f>C18+D18-H18-I18-J18</f>
        <v>0</v>
      </c>
      <c r="M18" s="285">
        <v>14.85</v>
      </c>
      <c r="N18" s="71">
        <f>MIN(L18:M18)</f>
        <v>0</v>
      </c>
      <c r="O18" s="123"/>
      <c r="P18" s="66">
        <f>SUM(J18:K18,N18:O18)</f>
        <v>0</v>
      </c>
      <c r="Q18" s="43"/>
      <c r="R18" s="354"/>
      <c r="S18" s="354"/>
      <c r="T18" s="354"/>
      <c r="U18" s="354"/>
      <c r="V18" s="354"/>
      <c r="W18" s="354"/>
      <c r="X18" s="354"/>
      <c r="Y18" s="354"/>
      <c r="Z18" s="354"/>
      <c r="AA18" s="354"/>
    </row>
    <row r="19" spans="1:27" s="282" customFormat="1" ht="13.5" thickBot="1" x14ac:dyDescent="0.25">
      <c r="A19" s="179"/>
      <c r="B19" s="67"/>
      <c r="C19" s="106"/>
      <c r="D19" s="71"/>
      <c r="E19" s="175"/>
      <c r="F19" s="173"/>
      <c r="G19" s="398" t="s">
        <v>168</v>
      </c>
      <c r="H19" s="187"/>
      <c r="I19" s="400">
        <v>0</v>
      </c>
      <c r="J19" s="395">
        <v>0</v>
      </c>
      <c r="K19" s="246">
        <v>0</v>
      </c>
      <c r="L19" s="65">
        <f>C19+D19-H19-I19-J19</f>
        <v>0</v>
      </c>
      <c r="M19" s="71">
        <v>14.85</v>
      </c>
      <c r="N19" s="71">
        <f>MIN(L19:M19)</f>
        <v>0</v>
      </c>
      <c r="O19" s="254"/>
      <c r="P19" s="105">
        <f>SUM(J19:K19,N19:O19)</f>
        <v>0</v>
      </c>
      <c r="Q19" s="43"/>
      <c r="R19" s="354"/>
      <c r="S19" s="354"/>
      <c r="T19" s="354"/>
      <c r="U19" s="354"/>
      <c r="V19" s="354"/>
      <c r="W19" s="354"/>
      <c r="X19" s="354"/>
      <c r="Y19" s="354"/>
      <c r="Z19" s="354"/>
      <c r="AA19" s="354"/>
    </row>
    <row r="20" spans="1:27" s="354" customFormat="1" ht="13.5" thickBot="1" x14ac:dyDescent="0.25">
      <c r="A20" s="253"/>
      <c r="B20" s="68"/>
      <c r="C20" s="106"/>
      <c r="D20" s="106"/>
      <c r="E20" s="283"/>
      <c r="F20" s="283"/>
      <c r="G20" s="283"/>
      <c r="H20" s="284"/>
      <c r="I20" s="254"/>
      <c r="J20" s="369"/>
      <c r="K20" s="369"/>
      <c r="L20" s="106"/>
      <c r="M20" s="106"/>
      <c r="N20" s="106"/>
      <c r="O20" s="254"/>
      <c r="P20" s="70"/>
      <c r="Q20" s="43"/>
    </row>
    <row r="21" spans="1:27" s="38" customFormat="1" ht="13.5" thickBot="1" x14ac:dyDescent="0.25">
      <c r="A21" s="251">
        <v>4</v>
      </c>
      <c r="B21" s="252" t="s">
        <v>170</v>
      </c>
      <c r="C21" s="120"/>
      <c r="D21" s="121"/>
      <c r="E21" s="177"/>
      <c r="F21" s="173"/>
      <c r="G21" s="399" t="s">
        <v>169</v>
      </c>
      <c r="H21" s="138"/>
      <c r="I21" s="395">
        <v>0</v>
      </c>
      <c r="J21" s="400">
        <v>0</v>
      </c>
      <c r="K21" s="246">
        <v>0</v>
      </c>
      <c r="L21" s="65">
        <f>C21+D21-H21-I21-J21</f>
        <v>0</v>
      </c>
      <c r="M21" s="71">
        <v>14.85</v>
      </c>
      <c r="N21" s="71">
        <f>MIN(L21:M21)</f>
        <v>0</v>
      </c>
      <c r="O21" s="180"/>
      <c r="P21" s="66">
        <f>SUM(J21:K21,N21:O21)</f>
        <v>0</v>
      </c>
      <c r="Q21" s="43"/>
      <c r="R21" s="354"/>
      <c r="S21" s="354"/>
      <c r="T21" s="354"/>
      <c r="U21" s="354"/>
      <c r="V21" s="354"/>
      <c r="W21" s="354"/>
      <c r="X21" s="354"/>
      <c r="Y21" s="354"/>
      <c r="Z21" s="354"/>
      <c r="AA21" s="354"/>
    </row>
    <row r="22" spans="1:27" s="38" customFormat="1" ht="13.5" customHeight="1" thickBot="1" x14ac:dyDescent="0.25">
      <c r="A22" s="67"/>
      <c r="B22" s="46"/>
      <c r="C22" s="122"/>
      <c r="D22" s="121"/>
      <c r="E22" s="179"/>
      <c r="F22" s="173"/>
      <c r="G22" s="399" t="s">
        <v>169</v>
      </c>
      <c r="H22" s="188"/>
      <c r="I22" s="395">
        <v>0</v>
      </c>
      <c r="J22" s="400">
        <v>0</v>
      </c>
      <c r="K22" s="246">
        <v>0</v>
      </c>
      <c r="L22" s="65">
        <f>C22+D22-H22-I22-J22</f>
        <v>0</v>
      </c>
      <c r="M22" s="286">
        <v>14.85</v>
      </c>
      <c r="N22" s="71">
        <f>MIN(L22:M22)</f>
        <v>0</v>
      </c>
      <c r="O22" s="181"/>
      <c r="P22" s="66">
        <f>SUM(J22:K22,N22:O22)</f>
        <v>0</v>
      </c>
      <c r="Q22" s="43"/>
      <c r="R22" s="354"/>
      <c r="S22" s="354"/>
      <c r="T22" s="354"/>
      <c r="U22" s="354"/>
      <c r="V22" s="354"/>
      <c r="W22" s="354"/>
      <c r="X22" s="354"/>
      <c r="Y22" s="354"/>
      <c r="Z22" s="354"/>
      <c r="AA22" s="354"/>
    </row>
    <row r="23" spans="1:27" s="38" customFormat="1" ht="13.5" thickBot="1" x14ac:dyDescent="0.25">
      <c r="A23" s="42"/>
      <c r="B23" s="354"/>
      <c r="C23" s="354"/>
      <c r="D23" s="354"/>
      <c r="E23" s="354"/>
      <c r="F23" s="354"/>
      <c r="G23" s="250"/>
      <c r="H23" s="354"/>
      <c r="I23" s="354"/>
      <c r="J23" s="354"/>
      <c r="K23" s="354"/>
      <c r="L23" s="354"/>
      <c r="M23" s="354"/>
      <c r="N23" s="354"/>
      <c r="O23" s="354"/>
      <c r="P23" s="43"/>
      <c r="Q23" s="43"/>
      <c r="R23" s="354"/>
      <c r="S23" s="354"/>
      <c r="T23" s="354"/>
      <c r="U23" s="354"/>
    </row>
    <row r="24" spans="1:27" s="42" customFormat="1" ht="15.75" thickBot="1" x14ac:dyDescent="0.3">
      <c r="A24" s="692" t="s">
        <v>171</v>
      </c>
      <c r="B24" s="692"/>
      <c r="C24" s="692"/>
      <c r="D24" s="692"/>
      <c r="E24" s="692"/>
      <c r="F24" s="692"/>
      <c r="G24" s="692"/>
      <c r="H24" s="692"/>
      <c r="I24" s="692"/>
      <c r="J24" s="692"/>
      <c r="K24" s="692"/>
      <c r="L24" s="692"/>
      <c r="M24" s="692"/>
      <c r="N24" s="692"/>
      <c r="O24" s="692"/>
      <c r="P24" s="692"/>
      <c r="Q24" s="358"/>
      <c r="R24" s="696"/>
      <c r="S24" s="696"/>
      <c r="T24" s="50"/>
    </row>
    <row r="25" spans="1:27" s="38" customFormat="1" ht="13.5" thickBot="1" x14ac:dyDescent="0.25">
      <c r="A25" s="58" t="s">
        <v>145</v>
      </c>
      <c r="B25" s="59" t="s">
        <v>146</v>
      </c>
      <c r="C25" s="59" t="s">
        <v>147</v>
      </c>
      <c r="D25" s="59" t="s">
        <v>148</v>
      </c>
      <c r="E25" s="59" t="s">
        <v>149</v>
      </c>
      <c r="F25" s="59" t="s">
        <v>150</v>
      </c>
      <c r="G25" s="59" t="s">
        <v>151</v>
      </c>
      <c r="H25" s="59" t="s">
        <v>152</v>
      </c>
      <c r="I25" s="59" t="s">
        <v>153</v>
      </c>
      <c r="J25" s="59" t="s">
        <v>154</v>
      </c>
      <c r="K25" s="59" t="s">
        <v>155</v>
      </c>
      <c r="L25" s="59" t="s">
        <v>156</v>
      </c>
      <c r="M25" s="59" t="s">
        <v>157</v>
      </c>
      <c r="N25" s="59" t="s">
        <v>158</v>
      </c>
      <c r="O25" s="59" t="s">
        <v>311</v>
      </c>
      <c r="P25" s="59" t="s">
        <v>312</v>
      </c>
      <c r="Q25" s="354"/>
      <c r="R25" s="354"/>
      <c r="S25" s="354"/>
      <c r="T25" s="354"/>
      <c r="U25" s="354"/>
    </row>
    <row r="26" spans="1:27" s="42" customFormat="1" ht="66.75" thickBot="1" x14ac:dyDescent="0.25">
      <c r="A26" s="53" t="s">
        <v>159</v>
      </c>
      <c r="B26" s="53" t="s">
        <v>160</v>
      </c>
      <c r="C26" s="60" t="s">
        <v>161</v>
      </c>
      <c r="D26" s="60" t="s">
        <v>162</v>
      </c>
      <c r="E26" s="60" t="s">
        <v>132</v>
      </c>
      <c r="F26" s="60" t="s">
        <v>288</v>
      </c>
      <c r="G26" s="244" t="s">
        <v>163</v>
      </c>
      <c r="H26" s="60" t="s">
        <v>141</v>
      </c>
      <c r="I26" s="414" t="s">
        <v>339</v>
      </c>
      <c r="J26" s="104" t="s">
        <v>365</v>
      </c>
      <c r="K26" s="104" t="s">
        <v>313</v>
      </c>
      <c r="L26" s="60" t="s">
        <v>315</v>
      </c>
      <c r="M26" s="104" t="s">
        <v>165</v>
      </c>
      <c r="N26" s="53" t="s">
        <v>321</v>
      </c>
      <c r="O26" s="62" t="s">
        <v>166</v>
      </c>
      <c r="P26" s="63" t="s">
        <v>320</v>
      </c>
      <c r="R26" s="34"/>
      <c r="S26" s="34"/>
      <c r="T26" s="34"/>
      <c r="U26" s="34"/>
    </row>
    <row r="27" spans="1:27" s="38" customFormat="1" ht="13.5" thickBot="1" x14ac:dyDescent="0.25">
      <c r="A27" s="245">
        <v>1.1000000000000001</v>
      </c>
      <c r="B27" s="252" t="s">
        <v>167</v>
      </c>
      <c r="C27" s="123"/>
      <c r="D27" s="123"/>
      <c r="E27" s="173"/>
      <c r="F27" s="173"/>
      <c r="G27" s="398" t="s">
        <v>168</v>
      </c>
      <c r="H27" s="182"/>
      <c r="I27" s="400">
        <v>0</v>
      </c>
      <c r="J27" s="394">
        <v>0</v>
      </c>
      <c r="K27" s="246">
        <v>0</v>
      </c>
      <c r="L27" s="65">
        <f>C27+D27-H27-I27-J27</f>
        <v>0</v>
      </c>
      <c r="M27" s="71">
        <v>14.85</v>
      </c>
      <c r="N27" s="71">
        <f>MIN(L27:M27)</f>
        <v>0</v>
      </c>
      <c r="O27" s="182"/>
      <c r="P27" s="66">
        <f>SUM(J27:K27,N27:O27)</f>
        <v>0</v>
      </c>
      <c r="Q27" s="42"/>
      <c r="R27" s="34"/>
      <c r="S27" s="34"/>
      <c r="T27" s="34"/>
      <c r="U27" s="34"/>
    </row>
    <row r="28" spans="1:27" s="282" customFormat="1" ht="13.5" thickBot="1" x14ac:dyDescent="0.25">
      <c r="A28" s="253"/>
      <c r="B28" s="67"/>
      <c r="C28" s="123"/>
      <c r="D28" s="123"/>
      <c r="E28" s="173"/>
      <c r="F28" s="173"/>
      <c r="G28" s="398" t="s">
        <v>168</v>
      </c>
      <c r="H28" s="182"/>
      <c r="I28" s="400">
        <v>0</v>
      </c>
      <c r="J28" s="394">
        <v>0</v>
      </c>
      <c r="K28" s="246">
        <v>0</v>
      </c>
      <c r="L28" s="65">
        <f>C28+D28-H28-I28-J28</f>
        <v>0</v>
      </c>
      <c r="M28" s="286">
        <v>14.85</v>
      </c>
      <c r="N28" s="71">
        <f>MIN(L28:M28)</f>
        <v>0</v>
      </c>
      <c r="O28" s="182"/>
      <c r="P28" s="66">
        <f>SUM(J28:K28,N28:O28)</f>
        <v>0</v>
      </c>
      <c r="Q28" s="42"/>
      <c r="R28" s="34"/>
      <c r="S28" s="34"/>
      <c r="T28" s="34"/>
      <c r="U28" s="34"/>
    </row>
    <row r="29" spans="1:27" s="354" customFormat="1" ht="13.5" thickBot="1" x14ac:dyDescent="0.25">
      <c r="A29" s="176"/>
      <c r="B29" s="72"/>
      <c r="C29" s="254"/>
      <c r="D29" s="254"/>
      <c r="E29" s="283"/>
      <c r="F29" s="283"/>
      <c r="G29" s="283"/>
      <c r="H29" s="284"/>
      <c r="I29" s="254"/>
      <c r="J29" s="369"/>
      <c r="K29" s="369"/>
      <c r="L29" s="106"/>
      <c r="M29" s="116"/>
      <c r="N29" s="108"/>
      <c r="O29" s="284"/>
      <c r="P29" s="70"/>
      <c r="Q29" s="42"/>
      <c r="R29" s="34"/>
      <c r="S29" s="34"/>
      <c r="T29" s="34"/>
      <c r="U29" s="34"/>
    </row>
    <row r="30" spans="1:27" s="354" customFormat="1" ht="13.5" thickBot="1" x14ac:dyDescent="0.25">
      <c r="A30" s="245" t="s">
        <v>278</v>
      </c>
      <c r="B30" s="252" t="s">
        <v>167</v>
      </c>
      <c r="C30" s="123"/>
      <c r="D30" s="123"/>
      <c r="E30" s="173"/>
      <c r="F30" s="173"/>
      <c r="G30" s="398" t="s">
        <v>168</v>
      </c>
      <c r="H30" s="182"/>
      <c r="I30" s="400">
        <v>0</v>
      </c>
      <c r="J30" s="394">
        <v>0</v>
      </c>
      <c r="K30" s="340">
        <v>0</v>
      </c>
      <c r="L30" s="65">
        <f>C30+D30-H30-I30-J30</f>
        <v>0</v>
      </c>
      <c r="M30" s="71">
        <v>14.85</v>
      </c>
      <c r="N30" s="71">
        <f>MIN(L30:M30)</f>
        <v>0</v>
      </c>
      <c r="O30" s="182"/>
      <c r="P30" s="66">
        <f>SUM(J30:K30,N30:O30)</f>
        <v>0</v>
      </c>
      <c r="Q30" s="42"/>
      <c r="R30" s="34"/>
      <c r="S30" s="34"/>
      <c r="T30" s="34"/>
      <c r="U30" s="34"/>
    </row>
    <row r="31" spans="1:27" s="354" customFormat="1" ht="13.5" thickBot="1" x14ac:dyDescent="0.25">
      <c r="A31" s="253"/>
      <c r="B31" s="67"/>
      <c r="C31" s="123"/>
      <c r="D31" s="123"/>
      <c r="E31" s="173"/>
      <c r="F31" s="173"/>
      <c r="G31" s="398" t="s">
        <v>168</v>
      </c>
      <c r="H31" s="182"/>
      <c r="I31" s="400">
        <v>0</v>
      </c>
      <c r="J31" s="394">
        <v>0</v>
      </c>
      <c r="K31" s="340">
        <v>0</v>
      </c>
      <c r="L31" s="65">
        <f>C31+D31-H31-I31-J31</f>
        <v>0</v>
      </c>
      <c r="M31" s="286">
        <v>14.85</v>
      </c>
      <c r="N31" s="71">
        <f>MIN(L31:M31)</f>
        <v>0</v>
      </c>
      <c r="O31" s="182"/>
      <c r="P31" s="66">
        <f>SUM(J31:K31,N31:O31)</f>
        <v>0</v>
      </c>
      <c r="Q31" s="42"/>
      <c r="R31" s="34"/>
      <c r="S31" s="34"/>
      <c r="T31" s="34"/>
      <c r="U31" s="34"/>
    </row>
    <row r="32" spans="1:27" s="38" customFormat="1" ht="13.5" thickBot="1" x14ac:dyDescent="0.25">
      <c r="A32" s="247"/>
      <c r="B32" s="68"/>
      <c r="C32" s="124"/>
      <c r="D32" s="124"/>
      <c r="E32" s="174"/>
      <c r="G32" s="174"/>
      <c r="H32" s="186"/>
      <c r="I32" s="124"/>
      <c r="J32" s="124"/>
      <c r="K32" s="124"/>
      <c r="L32" s="69"/>
      <c r="M32" s="108"/>
      <c r="N32" s="108"/>
      <c r="O32" s="186"/>
      <c r="P32" s="70"/>
      <c r="Q32" s="358"/>
      <c r="R32" s="34"/>
      <c r="S32" s="34"/>
      <c r="T32" s="34"/>
      <c r="U32" s="34"/>
    </row>
    <row r="33" spans="1:26" s="38" customFormat="1" ht="13.5" thickBot="1" x14ac:dyDescent="0.25">
      <c r="A33" s="178">
        <v>2.1</v>
      </c>
      <c r="B33" s="252" t="s">
        <v>167</v>
      </c>
      <c r="C33" s="123"/>
      <c r="D33" s="123"/>
      <c r="E33" s="173"/>
      <c r="F33" s="175"/>
      <c r="G33" s="399" t="s">
        <v>169</v>
      </c>
      <c r="H33" s="182"/>
      <c r="I33" s="395">
        <v>0</v>
      </c>
      <c r="J33" s="448">
        <v>0</v>
      </c>
      <c r="K33" s="246">
        <v>0</v>
      </c>
      <c r="L33" s="65">
        <f>C33+D33-H33-I33-J33</f>
        <v>0</v>
      </c>
      <c r="M33" s="71">
        <v>14.85</v>
      </c>
      <c r="N33" s="71">
        <f>MIN(L33:M33)</f>
        <v>0</v>
      </c>
      <c r="O33" s="182"/>
      <c r="P33" s="66">
        <f>SUM(J33:K33,N33:O33)</f>
        <v>0</v>
      </c>
      <c r="Q33" s="362"/>
      <c r="R33" s="34"/>
      <c r="S33" s="34"/>
      <c r="T33" s="34"/>
      <c r="U33" s="34"/>
    </row>
    <row r="34" spans="1:26" s="38" customFormat="1" ht="13.5" thickBot="1" x14ac:dyDescent="0.25">
      <c r="A34" s="249"/>
      <c r="B34" s="46"/>
      <c r="C34" s="125"/>
      <c r="D34" s="125"/>
      <c r="E34" s="175"/>
      <c r="F34" s="173"/>
      <c r="G34" s="399" t="s">
        <v>169</v>
      </c>
      <c r="H34" s="187"/>
      <c r="I34" s="395">
        <v>0</v>
      </c>
      <c r="J34" s="400">
        <v>0</v>
      </c>
      <c r="K34" s="246">
        <v>0</v>
      </c>
      <c r="L34" s="65">
        <f>C34+D34-H34-I34-J34</f>
        <v>0</v>
      </c>
      <c r="M34" s="286">
        <v>14.85</v>
      </c>
      <c r="N34" s="71">
        <f>MIN(L34:M34)</f>
        <v>0</v>
      </c>
      <c r="O34" s="182"/>
      <c r="P34" s="66">
        <f>SUM(J34:K34,N34:O34)</f>
        <v>0</v>
      </c>
      <c r="Q34" s="354"/>
      <c r="R34" s="34"/>
      <c r="S34" s="34"/>
      <c r="T34" s="34"/>
      <c r="U34" s="34"/>
    </row>
    <row r="35" spans="1:26" s="354" customFormat="1" ht="13.5" thickBot="1" x14ac:dyDescent="0.25">
      <c r="A35" s="49"/>
      <c r="B35" s="382"/>
      <c r="C35" s="124"/>
      <c r="D35" s="124"/>
      <c r="E35" s="174"/>
      <c r="F35" s="174"/>
      <c r="G35" s="174"/>
      <c r="H35" s="186"/>
      <c r="I35" s="369"/>
      <c r="J35" s="254"/>
      <c r="K35" s="254"/>
      <c r="L35" s="106"/>
      <c r="M35" s="116"/>
      <c r="N35" s="108"/>
      <c r="O35" s="284"/>
      <c r="P35" s="70"/>
      <c r="R35" s="34"/>
      <c r="S35" s="34"/>
      <c r="T35" s="34"/>
      <c r="U35" s="34"/>
    </row>
    <row r="36" spans="1:26" s="354" customFormat="1" ht="13.5" thickBot="1" x14ac:dyDescent="0.25">
      <c r="A36" s="178" t="s">
        <v>279</v>
      </c>
      <c r="B36" s="252" t="s">
        <v>167</v>
      </c>
      <c r="C36" s="123"/>
      <c r="D36" s="123"/>
      <c r="E36" s="173"/>
      <c r="F36" s="173"/>
      <c r="G36" s="399" t="s">
        <v>169</v>
      </c>
      <c r="H36" s="182"/>
      <c r="I36" s="395">
        <v>0</v>
      </c>
      <c r="J36" s="400">
        <v>0</v>
      </c>
      <c r="K36" s="340">
        <v>0</v>
      </c>
      <c r="L36" s="65">
        <f>C36+D36-H36-I36-J36</f>
        <v>0</v>
      </c>
      <c r="M36" s="71">
        <v>14.85</v>
      </c>
      <c r="N36" s="71">
        <f>MIN(L36:M36)</f>
        <v>0</v>
      </c>
      <c r="O36" s="182"/>
      <c r="P36" s="66">
        <f>SUM(J36:K36,N36:O36)</f>
        <v>0</v>
      </c>
      <c r="R36" s="34"/>
      <c r="S36" s="34"/>
      <c r="T36" s="34"/>
      <c r="U36" s="34"/>
    </row>
    <row r="37" spans="1:26" s="354" customFormat="1" ht="13.5" thickBot="1" x14ac:dyDescent="0.25">
      <c r="A37" s="249"/>
      <c r="B37" s="46"/>
      <c r="C37" s="125"/>
      <c r="D37" s="125"/>
      <c r="E37" s="175"/>
      <c r="F37" s="173"/>
      <c r="G37" s="399" t="s">
        <v>169</v>
      </c>
      <c r="H37" s="187"/>
      <c r="I37" s="395">
        <v>0</v>
      </c>
      <c r="J37" s="400">
        <v>0</v>
      </c>
      <c r="K37" s="340">
        <v>0</v>
      </c>
      <c r="L37" s="65">
        <f>C37+D37-H37-I37-J37</f>
        <v>0</v>
      </c>
      <c r="M37" s="286">
        <v>14.85</v>
      </c>
      <c r="N37" s="71">
        <f>MIN(L37:M37)</f>
        <v>0</v>
      </c>
      <c r="O37" s="182"/>
      <c r="P37" s="66">
        <f>SUM(J37:K37,N37:O37)</f>
        <v>0</v>
      </c>
      <c r="R37" s="34"/>
      <c r="S37" s="34"/>
      <c r="T37" s="34"/>
      <c r="U37" s="34"/>
    </row>
    <row r="38" spans="1:26" s="38" customFormat="1" ht="13.5" thickBot="1" x14ac:dyDescent="0.25">
      <c r="A38" s="250"/>
      <c r="B38" s="68"/>
      <c r="C38" s="124"/>
      <c r="D38" s="124"/>
      <c r="E38" s="176"/>
      <c r="F38" s="176"/>
      <c r="G38" s="176"/>
      <c r="H38" s="186"/>
      <c r="I38" s="124"/>
      <c r="J38" s="124"/>
      <c r="K38" s="124"/>
      <c r="L38" s="69"/>
      <c r="M38" s="108"/>
      <c r="N38" s="108"/>
      <c r="O38" s="186"/>
      <c r="P38" s="70"/>
      <c r="Q38" s="354"/>
      <c r="R38" s="34"/>
      <c r="S38" s="34"/>
      <c r="T38" s="34"/>
      <c r="U38" s="34"/>
    </row>
    <row r="39" spans="1:26" s="38" customFormat="1" ht="13.5" thickBot="1" x14ac:dyDescent="0.25">
      <c r="A39" s="251">
        <v>3.1</v>
      </c>
      <c r="B39" s="64" t="s">
        <v>170</v>
      </c>
      <c r="C39" s="123"/>
      <c r="D39" s="123"/>
      <c r="E39" s="173"/>
      <c r="F39" s="173"/>
      <c r="G39" s="398" t="s">
        <v>168</v>
      </c>
      <c r="H39" s="182"/>
      <c r="I39" s="400">
        <v>0</v>
      </c>
      <c r="J39" s="394">
        <v>0</v>
      </c>
      <c r="K39" s="246">
        <v>0</v>
      </c>
      <c r="L39" s="65">
        <f>C39+D39-H39-I39-J39</f>
        <v>0</v>
      </c>
      <c r="M39" s="71">
        <v>14.85</v>
      </c>
      <c r="N39" s="71">
        <f>MIN(L39:M39)</f>
        <v>0</v>
      </c>
      <c r="O39" s="182"/>
      <c r="P39" s="66">
        <f>SUM(J39:K39,N39:O39)</f>
        <v>0</v>
      </c>
      <c r="Q39" s="354"/>
      <c r="R39" s="354"/>
      <c r="S39" s="354"/>
      <c r="T39" s="354"/>
      <c r="U39" s="354"/>
    </row>
    <row r="40" spans="1:26" s="282" customFormat="1" ht="13.5" thickBot="1" x14ac:dyDescent="0.25">
      <c r="A40" s="179"/>
      <c r="B40" s="68"/>
      <c r="C40" s="125"/>
      <c r="D40" s="125"/>
      <c r="E40" s="175"/>
      <c r="F40" s="173"/>
      <c r="G40" s="398" t="s">
        <v>168</v>
      </c>
      <c r="H40" s="182"/>
      <c r="I40" s="400">
        <v>0</v>
      </c>
      <c r="J40" s="394">
        <v>0</v>
      </c>
      <c r="K40" s="246">
        <v>0</v>
      </c>
      <c r="L40" s="65">
        <v>0</v>
      </c>
      <c r="M40" s="71">
        <v>14.85</v>
      </c>
      <c r="N40" s="71">
        <f>MIN(L40:M40)</f>
        <v>0</v>
      </c>
      <c r="O40" s="284"/>
      <c r="P40" s="66">
        <f>SUM(J40:K40,N40:O40)</f>
        <v>0</v>
      </c>
      <c r="Q40" s="354"/>
      <c r="R40" s="354"/>
      <c r="S40" s="354"/>
      <c r="T40" s="354"/>
      <c r="U40" s="354"/>
    </row>
    <row r="41" spans="1:26" s="354" customFormat="1" ht="13.5" thickBot="1" x14ac:dyDescent="0.25">
      <c r="A41" s="178"/>
      <c r="B41" s="376"/>
      <c r="C41" s="379"/>
      <c r="D41" s="379"/>
      <c r="E41" s="377"/>
      <c r="F41" s="174"/>
      <c r="G41" s="377"/>
      <c r="H41" s="378"/>
      <c r="I41" s="254"/>
      <c r="J41" s="369"/>
      <c r="K41" s="369"/>
      <c r="L41" s="106"/>
      <c r="M41" s="116"/>
      <c r="N41" s="116"/>
      <c r="O41" s="378"/>
      <c r="P41" s="381"/>
      <c r="Q41" s="640"/>
    </row>
    <row r="42" spans="1:26" s="38" customFormat="1" ht="13.5" thickBot="1" x14ac:dyDescent="0.25">
      <c r="A42" s="251">
        <v>4.0999999999999996</v>
      </c>
      <c r="B42" s="252" t="s">
        <v>170</v>
      </c>
      <c r="C42" s="121"/>
      <c r="D42" s="120"/>
      <c r="E42" s="177"/>
      <c r="F42" s="173"/>
      <c r="G42" s="399" t="s">
        <v>169</v>
      </c>
      <c r="H42" s="138"/>
      <c r="I42" s="395">
        <v>0</v>
      </c>
      <c r="J42" s="400">
        <v>0</v>
      </c>
      <c r="K42" s="246">
        <v>0</v>
      </c>
      <c r="L42" s="65">
        <f>C42+D42-H42-I42-J42</f>
        <v>0</v>
      </c>
      <c r="M42" s="71">
        <v>14.85</v>
      </c>
      <c r="N42" s="71">
        <f>MIN(L42:M42)</f>
        <v>0</v>
      </c>
      <c r="O42" s="184"/>
      <c r="P42" s="66">
        <f>SUM(J42:K42,N42:O42)</f>
        <v>0</v>
      </c>
      <c r="Q42" s="354"/>
      <c r="R42" s="354"/>
      <c r="S42" s="354"/>
      <c r="T42" s="354"/>
      <c r="U42" s="354"/>
    </row>
    <row r="43" spans="1:26" s="38" customFormat="1" ht="13.5" customHeight="1" thickBot="1" x14ac:dyDescent="0.25">
      <c r="A43" s="67"/>
      <c r="B43" s="46"/>
      <c r="C43" s="126"/>
      <c r="D43" s="122"/>
      <c r="E43" s="179"/>
      <c r="F43" s="173"/>
      <c r="G43" s="399" t="s">
        <v>169</v>
      </c>
      <c r="H43" s="188"/>
      <c r="I43" s="395">
        <v>0</v>
      </c>
      <c r="J43" s="400">
        <v>0</v>
      </c>
      <c r="K43" s="246">
        <v>0</v>
      </c>
      <c r="L43" s="65">
        <f>C43+D43-H43-I43-J43</f>
        <v>0</v>
      </c>
      <c r="M43" s="71">
        <v>14.85</v>
      </c>
      <c r="N43" s="71">
        <f>MIN(L43:M43)</f>
        <v>0</v>
      </c>
      <c r="O43" s="185"/>
      <c r="P43" s="66">
        <f>SUM(J43:K43,N43:O43)</f>
        <v>0</v>
      </c>
      <c r="Q43" s="354"/>
      <c r="R43" s="354"/>
      <c r="S43" s="354"/>
      <c r="T43" s="354"/>
      <c r="U43" s="354"/>
    </row>
    <row r="44" spans="1:26" s="38" customFormat="1" ht="13.5" thickBot="1" x14ac:dyDescent="0.25">
      <c r="A44" s="42"/>
      <c r="B44" s="354"/>
      <c r="C44" s="354"/>
      <c r="D44" s="354"/>
      <c r="E44" s="354"/>
      <c r="F44" s="354"/>
      <c r="G44" s="250"/>
      <c r="H44" s="354"/>
      <c r="I44" s="354"/>
      <c r="J44" s="354"/>
      <c r="K44" s="354"/>
      <c r="L44" s="354"/>
      <c r="M44" s="354"/>
      <c r="N44" s="354"/>
      <c r="O44" s="354"/>
      <c r="P44" s="43"/>
      <c r="Q44" s="43"/>
      <c r="R44" s="354"/>
      <c r="S44" s="354"/>
      <c r="T44" s="354"/>
      <c r="U44" s="354"/>
      <c r="V44" s="354"/>
      <c r="W44" s="354"/>
      <c r="X44" s="354"/>
      <c r="Y44" s="354"/>
      <c r="Z44" s="354"/>
    </row>
    <row r="45" spans="1:26" s="42" customFormat="1" ht="15.75" thickBot="1" x14ac:dyDescent="0.3">
      <c r="A45" s="692" t="s">
        <v>172</v>
      </c>
      <c r="B45" s="692"/>
      <c r="C45" s="692"/>
      <c r="D45" s="692"/>
      <c r="E45" s="692"/>
      <c r="F45" s="692"/>
      <c r="G45" s="692"/>
      <c r="H45" s="692"/>
      <c r="I45" s="692"/>
      <c r="J45" s="692"/>
      <c r="K45" s="692"/>
      <c r="L45" s="692"/>
      <c r="M45" s="692"/>
      <c r="N45" s="692"/>
      <c r="O45" s="692"/>
      <c r="P45" s="692"/>
      <c r="Q45" s="114"/>
      <c r="R45" s="696"/>
      <c r="S45" s="696"/>
      <c r="T45" s="50"/>
    </row>
    <row r="46" spans="1:26" s="38" customFormat="1" ht="13.5" thickBot="1" x14ac:dyDescent="0.25">
      <c r="A46" s="58" t="s">
        <v>145</v>
      </c>
      <c r="B46" s="59" t="s">
        <v>146</v>
      </c>
      <c r="C46" s="59" t="s">
        <v>147</v>
      </c>
      <c r="D46" s="59" t="s">
        <v>148</v>
      </c>
      <c r="E46" s="59" t="s">
        <v>149</v>
      </c>
      <c r="F46" s="59" t="s">
        <v>150</v>
      </c>
      <c r="G46" s="59" t="s">
        <v>151</v>
      </c>
      <c r="H46" s="59" t="s">
        <v>152</v>
      </c>
      <c r="I46" s="59" t="s">
        <v>153</v>
      </c>
      <c r="J46" s="59" t="s">
        <v>154</v>
      </c>
      <c r="K46" s="59" t="s">
        <v>155</v>
      </c>
      <c r="L46" s="59" t="s">
        <v>156</v>
      </c>
      <c r="M46" s="59" t="s">
        <v>157</v>
      </c>
      <c r="N46" s="59" t="s">
        <v>158</v>
      </c>
      <c r="O46" s="59" t="s">
        <v>311</v>
      </c>
      <c r="P46" s="59" t="s">
        <v>312</v>
      </c>
      <c r="Q46" s="354"/>
      <c r="R46" s="354"/>
      <c r="S46" s="354"/>
      <c r="T46" s="354"/>
      <c r="U46" s="354"/>
      <c r="V46" s="354"/>
      <c r="W46" s="354"/>
      <c r="X46" s="354"/>
      <c r="Y46" s="354"/>
      <c r="Z46" s="354"/>
    </row>
    <row r="47" spans="1:26" s="38" customFormat="1" ht="66.75" thickBot="1" x14ac:dyDescent="0.25">
      <c r="A47" s="53" t="s">
        <v>159</v>
      </c>
      <c r="B47" s="53" t="s">
        <v>160</v>
      </c>
      <c r="C47" s="60" t="s">
        <v>161</v>
      </c>
      <c r="D47" s="60" t="s">
        <v>162</v>
      </c>
      <c r="E47" s="60" t="s">
        <v>132</v>
      </c>
      <c r="F47" s="60" t="s">
        <v>288</v>
      </c>
      <c r="G47" s="244" t="s">
        <v>163</v>
      </c>
      <c r="H47" s="60" t="s">
        <v>141</v>
      </c>
      <c r="I47" s="61" t="s">
        <v>448</v>
      </c>
      <c r="J47" s="104" t="s">
        <v>164</v>
      </c>
      <c r="K47" s="104" t="s">
        <v>313</v>
      </c>
      <c r="L47" s="60" t="s">
        <v>315</v>
      </c>
      <c r="M47" s="104" t="s">
        <v>165</v>
      </c>
      <c r="N47" s="53" t="s">
        <v>321</v>
      </c>
      <c r="O47" s="62" t="s">
        <v>166</v>
      </c>
      <c r="P47" s="63" t="s">
        <v>320</v>
      </c>
      <c r="Q47" s="43"/>
      <c r="R47" s="248"/>
      <c r="S47" s="248"/>
      <c r="T47" s="248"/>
      <c r="U47" s="248"/>
      <c r="V47" s="45"/>
      <c r="W47" s="45"/>
      <c r="X47" s="354"/>
      <c r="Y47" s="354"/>
      <c r="Z47" s="354"/>
    </row>
    <row r="48" spans="1:26" s="38" customFormat="1" ht="13.5" thickBot="1" x14ac:dyDescent="0.25">
      <c r="A48" s="178">
        <v>2.2000000000000002</v>
      </c>
      <c r="B48" s="252" t="s">
        <v>167</v>
      </c>
      <c r="C48" s="123"/>
      <c r="D48" s="123"/>
      <c r="E48" s="173"/>
      <c r="F48" s="173"/>
      <c r="G48" s="399" t="s">
        <v>169</v>
      </c>
      <c r="H48" s="182"/>
      <c r="I48" s="395">
        <v>0</v>
      </c>
      <c r="J48" s="400">
        <v>0</v>
      </c>
      <c r="K48" s="246">
        <v>0</v>
      </c>
      <c r="L48" s="65">
        <f>C48+D48-H48-I48-J48</f>
        <v>0</v>
      </c>
      <c r="M48" s="71">
        <v>14.85</v>
      </c>
      <c r="N48" s="71">
        <f>MIN(L48:M48)</f>
        <v>0</v>
      </c>
      <c r="O48" s="182"/>
      <c r="P48" s="66">
        <f>SUM(J48:K48,N48:O48)</f>
        <v>0</v>
      </c>
      <c r="Q48" s="43"/>
      <c r="R48" s="354"/>
      <c r="S48" s="354"/>
      <c r="T48" s="354"/>
      <c r="U48" s="354"/>
      <c r="V48" s="354"/>
      <c r="W48" s="354"/>
      <c r="X48" s="354"/>
      <c r="Y48" s="354"/>
      <c r="Z48" s="354"/>
    </row>
    <row r="49" spans="1:26" s="38" customFormat="1" ht="13.5" thickBot="1" x14ac:dyDescent="0.25">
      <c r="A49" s="249"/>
      <c r="B49" s="46"/>
      <c r="C49" s="125"/>
      <c r="D49" s="125"/>
      <c r="E49" s="175"/>
      <c r="F49" s="173"/>
      <c r="G49" s="399" t="s">
        <v>169</v>
      </c>
      <c r="H49" s="187"/>
      <c r="I49" s="395">
        <v>0</v>
      </c>
      <c r="J49" s="400">
        <v>0</v>
      </c>
      <c r="K49" s="246">
        <v>0</v>
      </c>
      <c r="L49" s="65">
        <f>C49+D49-H49-I49-J49</f>
        <v>0</v>
      </c>
      <c r="M49" s="71">
        <v>14.85</v>
      </c>
      <c r="N49" s="71">
        <f>MIN(L49:M49)</f>
        <v>0</v>
      </c>
      <c r="O49" s="182"/>
      <c r="P49" s="66">
        <f>SUM(J49:K49,N49:O49)</f>
        <v>0</v>
      </c>
      <c r="Q49" s="43"/>
      <c r="R49" s="354"/>
      <c r="S49" s="354"/>
      <c r="T49" s="354"/>
      <c r="U49" s="354"/>
      <c r="V49" s="354"/>
      <c r="W49" s="354"/>
      <c r="X49" s="354"/>
      <c r="Y49" s="354"/>
      <c r="Z49" s="354"/>
    </row>
    <row r="50" spans="1:26" s="354" customFormat="1" ht="13.5" thickBot="1" x14ac:dyDescent="0.25">
      <c r="A50" s="49"/>
      <c r="B50" s="382"/>
      <c r="C50" s="124"/>
      <c r="D50" s="124"/>
      <c r="E50" s="174"/>
      <c r="F50" s="174"/>
      <c r="G50" s="174"/>
      <c r="H50" s="186"/>
      <c r="I50" s="374"/>
      <c r="J50" s="383"/>
      <c r="K50" s="383"/>
      <c r="L50" s="69"/>
      <c r="M50" s="69"/>
      <c r="N50" s="69"/>
      <c r="O50" s="186"/>
      <c r="P50" s="70"/>
      <c r="Q50" s="43"/>
    </row>
    <row r="51" spans="1:26" s="354" customFormat="1" ht="13.5" thickBot="1" x14ac:dyDescent="0.25">
      <c r="A51" s="178" t="s">
        <v>280</v>
      </c>
      <c r="B51" s="252" t="s">
        <v>167</v>
      </c>
      <c r="C51" s="123"/>
      <c r="D51" s="123"/>
      <c r="E51" s="173"/>
      <c r="F51" s="173"/>
      <c r="G51" s="399" t="s">
        <v>169</v>
      </c>
      <c r="H51" s="182"/>
      <c r="I51" s="395">
        <v>0</v>
      </c>
      <c r="J51" s="400">
        <v>0</v>
      </c>
      <c r="K51" s="340">
        <v>0</v>
      </c>
      <c r="L51" s="65">
        <f>C51+D51-H51-I51-J51</f>
        <v>0</v>
      </c>
      <c r="M51" s="286">
        <v>14.85</v>
      </c>
      <c r="N51" s="286">
        <f>MIN(L51:M51)</f>
        <v>0</v>
      </c>
      <c r="O51" s="182"/>
      <c r="P51" s="66">
        <f>SUM(J51:K51,N51:O51)</f>
        <v>0</v>
      </c>
      <c r="Q51" s="43"/>
    </row>
    <row r="52" spans="1:26" s="354" customFormat="1" ht="13.5" thickBot="1" x14ac:dyDescent="0.25">
      <c r="A52" s="249"/>
      <c r="B52" s="46"/>
      <c r="C52" s="125"/>
      <c r="D52" s="125"/>
      <c r="E52" s="175"/>
      <c r="F52" s="173"/>
      <c r="G52" s="399" t="s">
        <v>169</v>
      </c>
      <c r="H52" s="187"/>
      <c r="I52" s="395">
        <v>0</v>
      </c>
      <c r="J52" s="400">
        <v>0</v>
      </c>
      <c r="K52" s="340">
        <v>0</v>
      </c>
      <c r="L52" s="65">
        <f>C52+D52-H52-I52-J52</f>
        <v>0</v>
      </c>
      <c r="M52" s="71">
        <v>14.85</v>
      </c>
      <c r="N52" s="71">
        <f>MIN(L52:M52)</f>
        <v>0</v>
      </c>
      <c r="O52" s="182"/>
      <c r="P52" s="66">
        <f>SUM(J52:K52,N52:O52)</f>
        <v>0</v>
      </c>
      <c r="Q52" s="43"/>
    </row>
    <row r="53" spans="1:26" s="38" customFormat="1" ht="13.5" thickBot="1" x14ac:dyDescent="0.25">
      <c r="A53" s="178"/>
      <c r="B53" s="72"/>
      <c r="C53" s="118"/>
      <c r="D53" s="118"/>
      <c r="E53" s="178"/>
      <c r="F53" s="176"/>
      <c r="G53" s="178"/>
      <c r="H53" s="183"/>
      <c r="I53" s="118"/>
      <c r="J53" s="384"/>
      <c r="K53" s="384"/>
      <c r="L53" s="355"/>
      <c r="M53" s="355"/>
      <c r="N53" s="355"/>
      <c r="O53" s="183"/>
      <c r="P53" s="639"/>
      <c r="Q53" s="641"/>
      <c r="R53" s="354"/>
      <c r="S53" s="354"/>
      <c r="T53" s="354"/>
      <c r="U53" s="354"/>
      <c r="V53" s="354"/>
      <c r="W53" s="354"/>
      <c r="X53" s="354"/>
      <c r="Y53" s="354"/>
      <c r="Z53" s="354"/>
    </row>
    <row r="54" spans="1:26" s="38" customFormat="1" ht="13.5" thickBot="1" x14ac:dyDescent="0.25">
      <c r="A54" s="251">
        <v>4.2</v>
      </c>
      <c r="B54" s="252" t="s">
        <v>170</v>
      </c>
      <c r="C54" s="121"/>
      <c r="D54" s="120"/>
      <c r="E54" s="177"/>
      <c r="F54" s="173"/>
      <c r="G54" s="399" t="s">
        <v>169</v>
      </c>
      <c r="H54" s="138"/>
      <c r="I54" s="395">
        <v>0</v>
      </c>
      <c r="J54" s="400">
        <v>0</v>
      </c>
      <c r="K54" s="246">
        <v>0</v>
      </c>
      <c r="L54" s="71">
        <f>C54+D54-H54-I54-J54</f>
        <v>0</v>
      </c>
      <c r="M54" s="71">
        <v>14.85</v>
      </c>
      <c r="N54" s="71">
        <f>MIN(L54:M54)</f>
        <v>0</v>
      </c>
      <c r="O54" s="184"/>
      <c r="P54" s="66">
        <f>SUM(J54:K54,N54:O54)</f>
        <v>0</v>
      </c>
      <c r="Q54" s="43"/>
      <c r="R54" s="354"/>
      <c r="S54" s="354"/>
      <c r="T54" s="354"/>
      <c r="U54" s="354"/>
      <c r="V54" s="354"/>
      <c r="W54" s="354"/>
      <c r="X54" s="354"/>
      <c r="Y54" s="354"/>
      <c r="Z54" s="354"/>
    </row>
    <row r="55" spans="1:26" s="38" customFormat="1" ht="13.5" customHeight="1" thickBot="1" x14ac:dyDescent="0.25">
      <c r="A55" s="67"/>
      <c r="B55" s="46"/>
      <c r="C55" s="126"/>
      <c r="D55" s="122"/>
      <c r="E55" s="179"/>
      <c r="F55" s="173"/>
      <c r="G55" s="399" t="s">
        <v>169</v>
      </c>
      <c r="H55" s="188"/>
      <c r="I55" s="395">
        <v>0</v>
      </c>
      <c r="J55" s="400">
        <v>0</v>
      </c>
      <c r="K55" s="246">
        <v>0</v>
      </c>
      <c r="L55" s="65">
        <f>C55+D55-H55-I55-J55</f>
        <v>0</v>
      </c>
      <c r="M55" s="71">
        <v>14.85</v>
      </c>
      <c r="N55" s="71">
        <f>MIN(L55:M55)</f>
        <v>0</v>
      </c>
      <c r="O55" s="185"/>
      <c r="P55" s="66">
        <f>SUM(J55:K55,N55:O55)</f>
        <v>0</v>
      </c>
      <c r="Q55" s="43"/>
      <c r="R55" s="354"/>
      <c r="S55" s="354"/>
      <c r="T55" s="354"/>
      <c r="U55" s="354"/>
      <c r="V55" s="354"/>
      <c r="W55" s="354"/>
      <c r="X55" s="354"/>
      <c r="Y55" s="354"/>
      <c r="Z55" s="354"/>
    </row>
    <row r="56" spans="1:26" s="38" customFormat="1" x14ac:dyDescent="0.2">
      <c r="A56" s="42"/>
      <c r="B56" s="354"/>
      <c r="C56" s="354"/>
      <c r="D56" s="354"/>
      <c r="E56" s="354"/>
      <c r="F56" s="354"/>
      <c r="G56" s="250"/>
      <c r="H56" s="354"/>
      <c r="I56" s="354"/>
      <c r="J56" s="354"/>
      <c r="K56" s="354"/>
      <c r="L56" s="354"/>
      <c r="M56" s="354"/>
      <c r="N56" s="354"/>
      <c r="O56" s="354"/>
      <c r="P56" s="43"/>
      <c r="Q56" s="43"/>
      <c r="R56" s="354"/>
      <c r="S56" s="354"/>
      <c r="T56" s="354"/>
      <c r="U56" s="354"/>
      <c r="V56" s="354"/>
      <c r="W56" s="354"/>
      <c r="X56" s="354"/>
      <c r="Y56" s="354"/>
      <c r="Z56" s="354"/>
    </row>
    <row r="57" spans="1:26" s="38" customFormat="1" ht="13.5" thickBot="1" x14ac:dyDescent="0.25">
      <c r="A57" s="42"/>
      <c r="B57" s="354"/>
      <c r="C57" s="354"/>
      <c r="D57" s="354"/>
      <c r="E57" s="354"/>
      <c r="F57" s="354"/>
      <c r="G57" s="250"/>
      <c r="H57" s="354"/>
      <c r="I57" s="354"/>
      <c r="J57" s="354"/>
      <c r="K57" s="354"/>
      <c r="L57" s="354"/>
      <c r="M57" s="354"/>
      <c r="N57" s="354"/>
      <c r="O57" s="354"/>
      <c r="P57" s="43"/>
      <c r="Q57" s="354"/>
      <c r="R57" s="354"/>
      <c r="S57" s="354"/>
      <c r="T57" s="354"/>
      <c r="U57" s="354"/>
      <c r="V57" s="354"/>
      <c r="W57" s="354"/>
      <c r="X57" s="354"/>
      <c r="Y57" s="354"/>
      <c r="Z57" s="354"/>
    </row>
    <row r="58" spans="1:26" s="42" customFormat="1" ht="15.75" thickBot="1" x14ac:dyDescent="0.3">
      <c r="A58" s="692" t="s">
        <v>173</v>
      </c>
      <c r="B58" s="692"/>
      <c r="C58" s="692"/>
      <c r="D58" s="692"/>
      <c r="E58" s="692"/>
      <c r="F58" s="692"/>
      <c r="G58" s="692"/>
      <c r="H58" s="692"/>
      <c r="I58" s="692"/>
      <c r="J58" s="692"/>
      <c r="K58" s="692"/>
      <c r="L58" s="692"/>
      <c r="M58" s="692"/>
      <c r="N58" s="692"/>
      <c r="O58" s="692"/>
      <c r="P58" s="692"/>
      <c r="Q58" s="358"/>
      <c r="R58" s="696"/>
      <c r="S58" s="696"/>
      <c r="T58" s="50"/>
    </row>
    <row r="59" spans="1:26" s="38" customFormat="1" ht="13.5" thickBot="1" x14ac:dyDescent="0.25">
      <c r="A59" s="58" t="s">
        <v>145</v>
      </c>
      <c r="B59" s="59" t="s">
        <v>146</v>
      </c>
      <c r="C59" s="59" t="s">
        <v>147</v>
      </c>
      <c r="D59" s="59" t="s">
        <v>148</v>
      </c>
      <c r="E59" s="59" t="s">
        <v>149</v>
      </c>
      <c r="F59" s="59" t="s">
        <v>150</v>
      </c>
      <c r="G59" s="59" t="s">
        <v>151</v>
      </c>
      <c r="H59" s="59" t="s">
        <v>152</v>
      </c>
      <c r="I59" s="59" t="s">
        <v>153</v>
      </c>
      <c r="J59" s="59" t="s">
        <v>154</v>
      </c>
      <c r="K59" s="59" t="s">
        <v>155</v>
      </c>
      <c r="L59" s="59" t="s">
        <v>156</v>
      </c>
      <c r="M59" s="59" t="s">
        <v>157</v>
      </c>
      <c r="N59" s="59" t="s">
        <v>158</v>
      </c>
      <c r="O59" s="59" t="s">
        <v>311</v>
      </c>
      <c r="P59" s="59" t="s">
        <v>312</v>
      </c>
      <c r="Q59" s="354"/>
      <c r="R59" s="354"/>
      <c r="S59" s="354"/>
      <c r="T59" s="354"/>
      <c r="U59" s="354"/>
      <c r="V59" s="354"/>
      <c r="W59" s="354"/>
      <c r="X59" s="354"/>
      <c r="Y59" s="354"/>
      <c r="Z59" s="354"/>
    </row>
    <row r="60" spans="1:26" s="42" customFormat="1" ht="72" customHeight="1" thickBot="1" x14ac:dyDescent="0.25">
      <c r="A60" s="53" t="s">
        <v>159</v>
      </c>
      <c r="B60" s="53" t="s">
        <v>160</v>
      </c>
      <c r="C60" s="60" t="s">
        <v>161</v>
      </c>
      <c r="D60" s="60" t="s">
        <v>162</v>
      </c>
      <c r="E60" s="60" t="s">
        <v>132</v>
      </c>
      <c r="F60" s="60" t="s">
        <v>288</v>
      </c>
      <c r="G60" s="244" t="s">
        <v>163</v>
      </c>
      <c r="H60" s="60" t="s">
        <v>141</v>
      </c>
      <c r="I60" s="414" t="s">
        <v>339</v>
      </c>
      <c r="J60" s="104" t="s">
        <v>364</v>
      </c>
      <c r="K60" s="104" t="s">
        <v>313</v>
      </c>
      <c r="L60" s="60" t="s">
        <v>315</v>
      </c>
      <c r="M60" s="104" t="s">
        <v>165</v>
      </c>
      <c r="N60" s="53" t="s">
        <v>321</v>
      </c>
      <c r="O60" s="62" t="s">
        <v>166</v>
      </c>
      <c r="P60" s="63" t="s">
        <v>320</v>
      </c>
      <c r="R60" s="257"/>
      <c r="S60" s="257"/>
      <c r="T60" s="257"/>
      <c r="U60" s="257"/>
      <c r="V60" s="119"/>
      <c r="W60" s="119"/>
      <c r="X60" s="119"/>
      <c r="Y60" s="119"/>
      <c r="Z60" s="119"/>
    </row>
    <row r="61" spans="1:26" s="38" customFormat="1" ht="13.5" thickBot="1" x14ac:dyDescent="0.25">
      <c r="A61" s="178">
        <v>2.2999999999999998</v>
      </c>
      <c r="B61" s="252" t="s">
        <v>167</v>
      </c>
      <c r="C61" s="123"/>
      <c r="D61" s="123"/>
      <c r="E61" s="173"/>
      <c r="F61" s="173"/>
      <c r="G61" s="399" t="s">
        <v>169</v>
      </c>
      <c r="H61" s="182"/>
      <c r="I61" s="395">
        <v>0</v>
      </c>
      <c r="J61" s="400">
        <v>0</v>
      </c>
      <c r="K61" s="246">
        <v>0</v>
      </c>
      <c r="L61" s="71">
        <f>C61+D61-H61-I61-J61</f>
        <v>0</v>
      </c>
      <c r="M61" s="385">
        <v>14.85</v>
      </c>
      <c r="N61" s="71">
        <f>MIN(L61:M61)</f>
        <v>0</v>
      </c>
      <c r="O61" s="182"/>
      <c r="P61" s="66">
        <f>SUM(J61:K61,N61:O61)</f>
        <v>0</v>
      </c>
      <c r="Q61" s="362"/>
      <c r="R61" s="697"/>
      <c r="S61" s="697"/>
      <c r="T61" s="695"/>
      <c r="U61" s="695"/>
      <c r="V61" s="354"/>
      <c r="W61" s="354"/>
      <c r="X61" s="354"/>
      <c r="Y61" s="354"/>
      <c r="Z61" s="354"/>
    </row>
    <row r="62" spans="1:26" s="38" customFormat="1" ht="13.5" thickBot="1" x14ac:dyDescent="0.25">
      <c r="A62" s="249"/>
      <c r="B62" s="46"/>
      <c r="C62" s="125"/>
      <c r="D62" s="125"/>
      <c r="E62" s="175"/>
      <c r="F62" s="173"/>
      <c r="G62" s="399" t="s">
        <v>169</v>
      </c>
      <c r="H62" s="187"/>
      <c r="I62" s="395">
        <v>0</v>
      </c>
      <c r="J62" s="400">
        <v>0</v>
      </c>
      <c r="K62" s="246">
        <v>0</v>
      </c>
      <c r="L62" s="286">
        <f>C62+D62-H62-I62-J62</f>
        <v>0</v>
      </c>
      <c r="M62" s="385">
        <v>14.85</v>
      </c>
      <c r="N62" s="71">
        <f>MIN(L62:M62)</f>
        <v>0</v>
      </c>
      <c r="O62" s="182"/>
      <c r="P62" s="66">
        <f>SUM(J62:K62,N62:O62)</f>
        <v>0</v>
      </c>
      <c r="Q62" s="354"/>
      <c r="R62" s="354"/>
      <c r="S62" s="354"/>
      <c r="T62" s="354"/>
      <c r="U62" s="354"/>
    </row>
    <row r="63" spans="1:26" s="354" customFormat="1" ht="13.5" thickBot="1" x14ac:dyDescent="0.25">
      <c r="A63" s="49"/>
      <c r="B63" s="49"/>
      <c r="C63" s="124"/>
      <c r="D63" s="124"/>
      <c r="E63" s="174"/>
      <c r="F63" s="174"/>
      <c r="G63" s="174"/>
      <c r="H63" s="186"/>
      <c r="I63" s="374"/>
      <c r="J63" s="383"/>
      <c r="K63" s="383"/>
      <c r="L63" s="71"/>
      <c r="M63" s="69"/>
      <c r="N63" s="69"/>
      <c r="O63" s="186"/>
      <c r="P63" s="381"/>
      <c r="Q63" s="640"/>
    </row>
    <row r="64" spans="1:26" s="354" customFormat="1" ht="13.5" thickBot="1" x14ac:dyDescent="0.25">
      <c r="A64" s="178" t="s">
        <v>281</v>
      </c>
      <c r="B64" s="252" t="s">
        <v>167</v>
      </c>
      <c r="C64" s="123"/>
      <c r="D64" s="123"/>
      <c r="E64" s="173"/>
      <c r="F64" s="173"/>
      <c r="G64" s="399" t="s">
        <v>169</v>
      </c>
      <c r="H64" s="182"/>
      <c r="I64" s="395">
        <v>0</v>
      </c>
      <c r="J64" s="400">
        <v>0</v>
      </c>
      <c r="K64" s="340">
        <v>0</v>
      </c>
      <c r="L64" s="286">
        <f>C64+D64-H64-I64-J64</f>
        <v>0</v>
      </c>
      <c r="M64" s="65">
        <v>14.85</v>
      </c>
      <c r="N64" s="286">
        <f>MIN(L64:M64)</f>
        <v>0</v>
      </c>
      <c r="O64" s="182"/>
      <c r="P64" s="66">
        <f>SUM(J64:K64,N64:O64)</f>
        <v>0</v>
      </c>
    </row>
    <row r="65" spans="1:21" s="354" customFormat="1" ht="13.5" thickBot="1" x14ac:dyDescent="0.25">
      <c r="A65" s="249"/>
      <c r="B65" s="46"/>
      <c r="C65" s="125"/>
      <c r="D65" s="125"/>
      <c r="E65" s="175"/>
      <c r="F65" s="173"/>
      <c r="G65" s="399" t="s">
        <v>169</v>
      </c>
      <c r="H65" s="187"/>
      <c r="I65" s="395">
        <v>0</v>
      </c>
      <c r="J65" s="400">
        <v>0</v>
      </c>
      <c r="K65" s="340">
        <v>0</v>
      </c>
      <c r="L65" s="286">
        <f>C65+D65-H65-I65-J65</f>
        <v>0</v>
      </c>
      <c r="M65" s="385">
        <v>14.85</v>
      </c>
      <c r="N65" s="71">
        <f>MIN(L65:M65)</f>
        <v>0</v>
      </c>
      <c r="O65" s="182"/>
      <c r="P65" s="66">
        <f>SUM(J65:K65,N65:O65)</f>
        <v>0</v>
      </c>
    </row>
    <row r="66" spans="1:21" s="38" customFormat="1" ht="13.5" thickBot="1" x14ac:dyDescent="0.25">
      <c r="A66" s="178"/>
      <c r="B66" s="465"/>
      <c r="C66" s="118"/>
      <c r="D66" s="118"/>
      <c r="E66" s="178"/>
      <c r="F66" s="176"/>
      <c r="G66" s="178"/>
      <c r="H66" s="183"/>
      <c r="I66" s="118"/>
      <c r="J66" s="384"/>
      <c r="K66" s="256"/>
      <c r="L66" s="74"/>
      <c r="M66" s="355"/>
      <c r="N66" s="355"/>
      <c r="O66" s="183"/>
      <c r="P66" s="642"/>
      <c r="Q66" s="354"/>
      <c r="R66" s="354"/>
      <c r="S66" s="354"/>
      <c r="T66" s="354"/>
      <c r="U66" s="354"/>
    </row>
    <row r="67" spans="1:21" s="38" customFormat="1" ht="13.5" thickBot="1" x14ac:dyDescent="0.25">
      <c r="A67" s="251">
        <v>4.3</v>
      </c>
      <c r="B67" s="252" t="s">
        <v>170</v>
      </c>
      <c r="C67" s="121"/>
      <c r="D67" s="120"/>
      <c r="E67" s="177"/>
      <c r="F67" s="173"/>
      <c r="G67" s="399" t="s">
        <v>169</v>
      </c>
      <c r="H67" s="138"/>
      <c r="I67" s="395">
        <v>0</v>
      </c>
      <c r="J67" s="400">
        <v>0</v>
      </c>
      <c r="K67" s="246">
        <v>0</v>
      </c>
      <c r="L67" s="71">
        <f>C67+D67-H67-I67-J67</f>
        <v>0</v>
      </c>
      <c r="M67" s="385">
        <v>14.85</v>
      </c>
      <c r="N67" s="71">
        <f>MIN(L67:M67)</f>
        <v>0</v>
      </c>
      <c r="O67" s="184"/>
      <c r="P67" s="105">
        <f>SUM(J67:K67,N67:O67)</f>
        <v>0</v>
      </c>
      <c r="Q67" s="354"/>
      <c r="R67" s="354"/>
      <c r="S67" s="354"/>
      <c r="T67" s="354"/>
      <c r="U67" s="354"/>
    </row>
    <row r="68" spans="1:21" s="38" customFormat="1" ht="13.5" customHeight="1" thickBot="1" x14ac:dyDescent="0.25">
      <c r="A68" s="67"/>
      <c r="B68" s="46"/>
      <c r="C68" s="126"/>
      <c r="D68" s="122"/>
      <c r="E68" s="179"/>
      <c r="F68" s="173"/>
      <c r="G68" s="399" t="s">
        <v>169</v>
      </c>
      <c r="H68" s="188"/>
      <c r="I68" s="395">
        <v>0</v>
      </c>
      <c r="J68" s="400">
        <v>0</v>
      </c>
      <c r="K68" s="246">
        <v>0</v>
      </c>
      <c r="L68" s="286">
        <f>C68+D68-H68-I68-J68</f>
        <v>0</v>
      </c>
      <c r="M68" s="385">
        <v>14.85</v>
      </c>
      <c r="N68" s="71">
        <f>MIN(L68:M68)</f>
        <v>0</v>
      </c>
      <c r="O68" s="185"/>
      <c r="P68" s="66">
        <f>SUM(J68:K68,N68:O68)</f>
        <v>0</v>
      </c>
      <c r="Q68" s="354"/>
      <c r="R68" s="354"/>
      <c r="S68" s="354"/>
      <c r="T68" s="354"/>
      <c r="U68" s="354"/>
    </row>
    <row r="69" spans="1:21" s="38" customFormat="1" ht="13.5" thickBot="1" x14ac:dyDescent="0.25">
      <c r="A69" s="358"/>
      <c r="B69" s="355"/>
      <c r="C69" s="355"/>
      <c r="D69" s="355"/>
      <c r="E69" s="355"/>
      <c r="F69" s="355"/>
      <c r="G69" s="178"/>
      <c r="H69" s="355"/>
      <c r="I69" s="118"/>
      <c r="J69" s="355"/>
      <c r="K69" s="355"/>
      <c r="L69" s="355"/>
      <c r="M69" s="355"/>
      <c r="N69" s="355"/>
      <c r="O69" s="355"/>
      <c r="P69" s="47"/>
      <c r="Q69" s="354"/>
      <c r="R69" s="354"/>
      <c r="S69" s="354"/>
      <c r="T69" s="354"/>
      <c r="U69" s="354"/>
    </row>
    <row r="70" spans="1:21" s="282" customFormat="1" ht="13.5" thickBot="1" x14ac:dyDescent="0.25">
      <c r="A70" s="693" t="s">
        <v>174</v>
      </c>
      <c r="B70" s="693"/>
      <c r="C70" s="693"/>
      <c r="D70" s="693"/>
      <c r="E70" s="693"/>
      <c r="F70" s="693"/>
      <c r="G70" s="693"/>
      <c r="H70" s="693"/>
      <c r="I70" s="693"/>
      <c r="J70" s="693"/>
      <c r="K70" s="693"/>
      <c r="L70" s="693"/>
      <c r="M70" s="693"/>
      <c r="N70" s="693"/>
      <c r="O70" s="693"/>
      <c r="P70" s="693"/>
      <c r="Q70" s="354"/>
      <c r="R70" s="354"/>
      <c r="S70" s="354"/>
      <c r="T70" s="354"/>
      <c r="U70" s="354"/>
    </row>
    <row r="71" spans="1:21" s="282" customFormat="1" ht="13.5" thickBot="1" x14ac:dyDescent="0.25">
      <c r="A71" s="327" t="s">
        <v>145</v>
      </c>
      <c r="B71" s="328" t="s">
        <v>146</v>
      </c>
      <c r="C71" s="328" t="s">
        <v>147</v>
      </c>
      <c r="D71" s="328" t="s">
        <v>148</v>
      </c>
      <c r="E71" s="328" t="s">
        <v>149</v>
      </c>
      <c r="F71" s="59" t="s">
        <v>150</v>
      </c>
      <c r="G71" s="59" t="s">
        <v>151</v>
      </c>
      <c r="H71" s="59" t="s">
        <v>152</v>
      </c>
      <c r="I71" s="59" t="s">
        <v>153</v>
      </c>
      <c r="J71" s="59" t="s">
        <v>154</v>
      </c>
      <c r="K71" s="59" t="s">
        <v>155</v>
      </c>
      <c r="L71" s="59" t="s">
        <v>156</v>
      </c>
      <c r="M71" s="59" t="s">
        <v>157</v>
      </c>
      <c r="N71" s="59" t="s">
        <v>158</v>
      </c>
      <c r="O71" s="59" t="s">
        <v>311</v>
      </c>
      <c r="P71" s="59" t="s">
        <v>312</v>
      </c>
      <c r="Q71" s="354"/>
      <c r="R71" s="354"/>
      <c r="S71" s="354"/>
      <c r="T71" s="354"/>
      <c r="U71" s="354"/>
    </row>
    <row r="72" spans="1:21" s="282" customFormat="1" ht="77.25" thickBot="1" x14ac:dyDescent="0.25">
      <c r="A72" s="329" t="s">
        <v>159</v>
      </c>
      <c r="B72" s="329" t="s">
        <v>160</v>
      </c>
      <c r="C72" s="330" t="s">
        <v>161</v>
      </c>
      <c r="D72" s="330" t="s">
        <v>162</v>
      </c>
      <c r="E72" s="330" t="s">
        <v>132</v>
      </c>
      <c r="F72" s="60" t="s">
        <v>288</v>
      </c>
      <c r="G72" s="331" t="s">
        <v>163</v>
      </c>
      <c r="H72" s="330" t="s">
        <v>141</v>
      </c>
      <c r="I72" s="330" t="s">
        <v>446</v>
      </c>
      <c r="J72" s="332" t="s">
        <v>175</v>
      </c>
      <c r="K72" s="104" t="s">
        <v>313</v>
      </c>
      <c r="L72" s="60" t="s">
        <v>315</v>
      </c>
      <c r="M72" s="332" t="s">
        <v>165</v>
      </c>
      <c r="N72" s="53" t="s">
        <v>321</v>
      </c>
      <c r="O72" s="333" t="s">
        <v>166</v>
      </c>
      <c r="P72" s="63" t="s">
        <v>320</v>
      </c>
      <c r="Q72" s="354"/>
      <c r="R72" s="354"/>
      <c r="S72" s="354"/>
      <c r="T72" s="354"/>
      <c r="U72" s="354"/>
    </row>
    <row r="73" spans="1:21" s="282" customFormat="1" ht="13.5" thickBot="1" x14ac:dyDescent="0.25">
      <c r="A73" s="459">
        <v>1.4</v>
      </c>
      <c r="B73" s="460" t="s">
        <v>176</v>
      </c>
      <c r="C73" s="336"/>
      <c r="D73" s="336"/>
      <c r="E73" s="337"/>
      <c r="F73" s="173"/>
      <c r="G73" s="398" t="s">
        <v>168</v>
      </c>
      <c r="H73" s="338"/>
      <c r="I73" s="400">
        <v>0</v>
      </c>
      <c r="J73" s="400">
        <v>0</v>
      </c>
      <c r="K73" s="246">
        <v>0</v>
      </c>
      <c r="L73" s="336">
        <f t="shared" ref="L73:L88" si="0">C73+D73-H73-I73-J73</f>
        <v>0</v>
      </c>
      <c r="M73" s="341">
        <v>14.85</v>
      </c>
      <c r="N73" s="336">
        <f t="shared" ref="N73:N88" si="1">MIN(L73:M73)</f>
        <v>0</v>
      </c>
      <c r="O73" s="339"/>
      <c r="P73" s="66">
        <f t="shared" ref="P73:P88" si="2">SUM(J73:K73,N73:O73)</f>
        <v>0</v>
      </c>
      <c r="Q73" s="354"/>
      <c r="R73" s="354"/>
      <c r="S73" s="354"/>
      <c r="T73" s="354"/>
      <c r="U73" s="354"/>
    </row>
    <row r="74" spans="1:21" s="439" customFormat="1" ht="13.5" thickBot="1" x14ac:dyDescent="0.25">
      <c r="A74" s="396"/>
      <c r="B74" s="335"/>
      <c r="C74" s="336"/>
      <c r="D74" s="336"/>
      <c r="E74" s="337"/>
      <c r="F74" s="173"/>
      <c r="G74" s="444" t="s">
        <v>168</v>
      </c>
      <c r="H74" s="338"/>
      <c r="I74" s="448">
        <v>0</v>
      </c>
      <c r="J74" s="448">
        <v>0</v>
      </c>
      <c r="K74" s="246">
        <v>0</v>
      </c>
      <c r="L74" s="336">
        <f t="shared" si="0"/>
        <v>0</v>
      </c>
      <c r="M74" s="341">
        <v>14.85</v>
      </c>
      <c r="N74" s="336">
        <f t="shared" si="1"/>
        <v>0</v>
      </c>
      <c r="O74" s="339"/>
      <c r="P74" s="66">
        <f t="shared" si="2"/>
        <v>0</v>
      </c>
    </row>
    <row r="75" spans="1:21" s="439" customFormat="1" ht="13.5" thickBot="1" x14ac:dyDescent="0.25">
      <c r="A75" s="463"/>
      <c r="B75" s="464"/>
      <c r="C75" s="467"/>
      <c r="D75" s="468"/>
      <c r="E75" s="469"/>
      <c r="F75" s="283"/>
      <c r="G75" s="470"/>
      <c r="H75" s="471"/>
      <c r="I75" s="472"/>
      <c r="J75" s="472"/>
      <c r="K75" s="473"/>
      <c r="L75" s="467"/>
      <c r="M75" s="455"/>
      <c r="N75" s="467"/>
      <c r="O75" s="374"/>
      <c r="P75" s="70"/>
    </row>
    <row r="76" spans="1:21" s="354" customFormat="1" ht="13.5" thickBot="1" x14ac:dyDescent="0.25">
      <c r="A76" s="462" t="s">
        <v>282</v>
      </c>
      <c r="B76" s="461" t="s">
        <v>176</v>
      </c>
      <c r="C76" s="336"/>
      <c r="D76" s="336"/>
      <c r="E76" s="337"/>
      <c r="F76" s="173"/>
      <c r="G76" s="398" t="s">
        <v>168</v>
      </c>
      <c r="H76" s="338"/>
      <c r="I76" s="400">
        <v>0</v>
      </c>
      <c r="J76" s="400">
        <v>0</v>
      </c>
      <c r="K76" s="340">
        <v>0</v>
      </c>
      <c r="L76" s="336">
        <f t="shared" si="0"/>
        <v>0</v>
      </c>
      <c r="M76" s="341">
        <v>14.85</v>
      </c>
      <c r="N76" s="336">
        <f t="shared" si="1"/>
        <v>0</v>
      </c>
      <c r="O76" s="339"/>
      <c r="P76" s="66">
        <f t="shared" si="2"/>
        <v>0</v>
      </c>
    </row>
    <row r="77" spans="1:21" s="439" customFormat="1" ht="13.5" thickBot="1" x14ac:dyDescent="0.25">
      <c r="A77" s="396"/>
      <c r="B77" s="335"/>
      <c r="C77" s="336"/>
      <c r="D77" s="336"/>
      <c r="E77" s="337"/>
      <c r="F77" s="173"/>
      <c r="G77" s="444" t="s">
        <v>168</v>
      </c>
      <c r="H77" s="338"/>
      <c r="I77" s="448">
        <v>0</v>
      </c>
      <c r="J77" s="448">
        <v>0</v>
      </c>
      <c r="K77" s="340">
        <v>0</v>
      </c>
      <c r="L77" s="336">
        <f t="shared" ref="L77" si="3">C77+D77-H77-I77-J77</f>
        <v>0</v>
      </c>
      <c r="M77" s="341">
        <v>14.85</v>
      </c>
      <c r="N77" s="336">
        <f t="shared" ref="N77" si="4">MIN(L77:M77)</f>
        <v>0</v>
      </c>
      <c r="O77" s="339"/>
      <c r="P77" s="66">
        <f t="shared" ref="P77" si="5">SUM(J77:K77,N77:O77)</f>
        <v>0</v>
      </c>
    </row>
    <row r="78" spans="1:21" s="439" customFormat="1" ht="13.5" thickBot="1" x14ac:dyDescent="0.25">
      <c r="A78" s="463"/>
      <c r="B78" s="464"/>
      <c r="C78" s="467"/>
      <c r="D78" s="468"/>
      <c r="E78" s="469"/>
      <c r="F78" s="283"/>
      <c r="G78" s="470"/>
      <c r="H78" s="471"/>
      <c r="I78" s="472"/>
      <c r="J78" s="472"/>
      <c r="K78" s="473"/>
      <c r="L78" s="467"/>
      <c r="M78" s="455"/>
      <c r="N78" s="467"/>
      <c r="O78" s="374"/>
      <c r="P78" s="70"/>
    </row>
    <row r="79" spans="1:21" s="294" customFormat="1" ht="13.5" thickBot="1" x14ac:dyDescent="0.25">
      <c r="A79" s="459">
        <v>2.4</v>
      </c>
      <c r="B79" s="460" t="s">
        <v>176</v>
      </c>
      <c r="C79" s="336"/>
      <c r="D79" s="336"/>
      <c r="E79" s="337"/>
      <c r="F79" s="173"/>
      <c r="G79" s="399" t="s">
        <v>169</v>
      </c>
      <c r="H79" s="338"/>
      <c r="I79" s="395">
        <v>0</v>
      </c>
      <c r="J79" s="400">
        <v>0</v>
      </c>
      <c r="K79" s="246">
        <v>0</v>
      </c>
      <c r="L79" s="336">
        <f t="shared" si="0"/>
        <v>0</v>
      </c>
      <c r="M79" s="341">
        <v>14.85</v>
      </c>
      <c r="N79" s="336">
        <f t="shared" si="1"/>
        <v>0</v>
      </c>
      <c r="O79" s="339"/>
      <c r="P79" s="66">
        <f t="shared" si="2"/>
        <v>0</v>
      </c>
      <c r="Q79" s="354"/>
      <c r="R79" s="354"/>
      <c r="S79" s="354"/>
      <c r="T79" s="354"/>
      <c r="U79" s="354"/>
    </row>
    <row r="80" spans="1:21" s="439" customFormat="1" ht="13.5" thickBot="1" x14ac:dyDescent="0.25">
      <c r="A80" s="396"/>
      <c r="B80" s="460"/>
      <c r="C80" s="336"/>
      <c r="D80" s="336"/>
      <c r="E80" s="337"/>
      <c r="F80" s="173"/>
      <c r="G80" s="445" t="s">
        <v>169</v>
      </c>
      <c r="H80" s="338"/>
      <c r="I80" s="395">
        <v>0</v>
      </c>
      <c r="J80" s="448">
        <v>0</v>
      </c>
      <c r="K80" s="246">
        <v>0</v>
      </c>
      <c r="L80" s="336">
        <f t="shared" ref="L80" si="6">C80+D80-H80-I80-J80</f>
        <v>0</v>
      </c>
      <c r="M80" s="341">
        <v>14.85</v>
      </c>
      <c r="N80" s="336">
        <f t="shared" si="1"/>
        <v>0</v>
      </c>
      <c r="O80" s="339"/>
      <c r="P80" s="66">
        <f t="shared" si="2"/>
        <v>0</v>
      </c>
    </row>
    <row r="81" spans="1:21" s="439" customFormat="1" ht="13.5" thickBot="1" x14ac:dyDescent="0.25">
      <c r="A81" s="463"/>
      <c r="B81" s="464"/>
      <c r="C81" s="467"/>
      <c r="D81" s="468"/>
      <c r="E81" s="469"/>
      <c r="F81" s="283"/>
      <c r="G81" s="470"/>
      <c r="H81" s="471"/>
      <c r="I81" s="472"/>
      <c r="J81" s="472"/>
      <c r="K81" s="473"/>
      <c r="L81" s="467"/>
      <c r="M81" s="455"/>
      <c r="N81" s="467"/>
      <c r="O81" s="374"/>
      <c r="P81" s="70"/>
    </row>
    <row r="82" spans="1:21" s="354" customFormat="1" ht="13.5" thickBot="1" x14ac:dyDescent="0.25">
      <c r="A82" s="334" t="s">
        <v>283</v>
      </c>
      <c r="B82" s="460" t="s">
        <v>176</v>
      </c>
      <c r="C82" s="336"/>
      <c r="D82" s="336"/>
      <c r="E82" s="337"/>
      <c r="F82" s="173"/>
      <c r="G82" s="399" t="s">
        <v>169</v>
      </c>
      <c r="H82" s="338"/>
      <c r="I82" s="395">
        <v>0</v>
      </c>
      <c r="J82" s="400">
        <v>0</v>
      </c>
      <c r="K82" s="340">
        <v>0</v>
      </c>
      <c r="L82" s="336">
        <f t="shared" si="0"/>
        <v>0</v>
      </c>
      <c r="M82" s="341">
        <v>14.85</v>
      </c>
      <c r="N82" s="336">
        <f t="shared" si="1"/>
        <v>0</v>
      </c>
      <c r="O82" s="339"/>
      <c r="P82" s="66">
        <f t="shared" si="2"/>
        <v>0</v>
      </c>
    </row>
    <row r="83" spans="1:21" s="439" customFormat="1" ht="13.5" thickBot="1" x14ac:dyDescent="0.25">
      <c r="A83" s="396"/>
      <c r="B83" s="335"/>
      <c r="C83" s="336"/>
      <c r="D83" s="336"/>
      <c r="E83" s="337"/>
      <c r="F83" s="173"/>
      <c r="G83" s="444" t="s">
        <v>169</v>
      </c>
      <c r="H83" s="338"/>
      <c r="I83" s="394">
        <v>0</v>
      </c>
      <c r="J83" s="448"/>
      <c r="K83" s="340"/>
      <c r="L83" s="336"/>
      <c r="M83" s="341">
        <v>14.85</v>
      </c>
      <c r="N83" s="336"/>
      <c r="O83" s="339"/>
      <c r="P83" s="66">
        <f t="shared" si="2"/>
        <v>0</v>
      </c>
    </row>
    <row r="84" spans="1:21" s="439" customFormat="1" ht="13.5" thickBot="1" x14ac:dyDescent="0.25">
      <c r="A84" s="463"/>
      <c r="B84" s="464"/>
      <c r="C84" s="467"/>
      <c r="D84" s="468"/>
      <c r="E84" s="469"/>
      <c r="F84" s="283"/>
      <c r="G84" s="470"/>
      <c r="H84" s="471"/>
      <c r="I84" s="472"/>
      <c r="J84" s="472"/>
      <c r="K84" s="473"/>
      <c r="L84" s="467"/>
      <c r="M84" s="455"/>
      <c r="N84" s="467"/>
      <c r="O84" s="374"/>
      <c r="P84" s="70"/>
    </row>
    <row r="85" spans="1:21" s="294" customFormat="1" ht="13.5" thickBot="1" x14ac:dyDescent="0.25">
      <c r="A85" s="462">
        <v>3.4</v>
      </c>
      <c r="B85" s="460" t="s">
        <v>177</v>
      </c>
      <c r="C85" s="336"/>
      <c r="D85" s="336"/>
      <c r="E85" s="337"/>
      <c r="F85" s="173"/>
      <c r="G85" s="398" t="s">
        <v>168</v>
      </c>
      <c r="H85" s="338"/>
      <c r="I85" s="400">
        <v>0</v>
      </c>
      <c r="J85" s="400">
        <v>0</v>
      </c>
      <c r="K85" s="246">
        <v>0</v>
      </c>
      <c r="L85" s="336">
        <f t="shared" si="0"/>
        <v>0</v>
      </c>
      <c r="M85" s="341">
        <v>14.85</v>
      </c>
      <c r="N85" s="336">
        <f t="shared" si="1"/>
        <v>0</v>
      </c>
      <c r="O85" s="339"/>
      <c r="P85" s="66">
        <f t="shared" si="2"/>
        <v>0</v>
      </c>
      <c r="Q85" s="354"/>
      <c r="R85" s="354"/>
      <c r="S85" s="354"/>
      <c r="T85" s="354"/>
      <c r="U85" s="354"/>
    </row>
    <row r="86" spans="1:21" s="439" customFormat="1" ht="13.5" thickBot="1" x14ac:dyDescent="0.25">
      <c r="A86" s="396"/>
      <c r="B86" s="335"/>
      <c r="C86" s="336"/>
      <c r="D86" s="336"/>
      <c r="E86" s="337"/>
      <c r="F86" s="173"/>
      <c r="G86" s="444" t="s">
        <v>168</v>
      </c>
      <c r="H86" s="338"/>
      <c r="I86" s="448">
        <v>0</v>
      </c>
      <c r="J86" s="448">
        <v>0</v>
      </c>
      <c r="K86" s="246">
        <v>0</v>
      </c>
      <c r="L86" s="336">
        <f t="shared" si="0"/>
        <v>0</v>
      </c>
      <c r="M86" s="341">
        <v>14.85</v>
      </c>
      <c r="N86" s="336">
        <f t="shared" si="1"/>
        <v>0</v>
      </c>
      <c r="O86" s="339"/>
      <c r="P86" s="66">
        <f t="shared" si="2"/>
        <v>0</v>
      </c>
    </row>
    <row r="87" spans="1:21" s="439" customFormat="1" ht="13.5" thickBot="1" x14ac:dyDescent="0.25">
      <c r="A87" s="463"/>
      <c r="B87" s="464"/>
      <c r="C87" s="467"/>
      <c r="D87" s="468"/>
      <c r="E87" s="469"/>
      <c r="F87" s="283"/>
      <c r="G87" s="470"/>
      <c r="H87" s="471"/>
      <c r="I87" s="472"/>
      <c r="J87" s="472"/>
      <c r="K87" s="473"/>
      <c r="L87" s="467"/>
      <c r="M87" s="455"/>
      <c r="N87" s="467"/>
      <c r="O87" s="374"/>
      <c r="P87" s="70"/>
    </row>
    <row r="88" spans="1:21" s="282" customFormat="1" ht="13.5" thickBot="1" x14ac:dyDescent="0.25">
      <c r="A88" s="462">
        <v>4.4000000000000004</v>
      </c>
      <c r="B88" s="460" t="s">
        <v>177</v>
      </c>
      <c r="C88" s="336"/>
      <c r="D88" s="336"/>
      <c r="E88" s="337"/>
      <c r="F88" s="173"/>
      <c r="G88" s="399" t="s">
        <v>169</v>
      </c>
      <c r="H88" s="338"/>
      <c r="I88" s="395">
        <v>0</v>
      </c>
      <c r="J88" s="400">
        <v>0</v>
      </c>
      <c r="K88" s="246">
        <v>0</v>
      </c>
      <c r="L88" s="336">
        <f t="shared" si="0"/>
        <v>0</v>
      </c>
      <c r="M88" s="341">
        <v>14.85</v>
      </c>
      <c r="N88" s="336">
        <f t="shared" si="1"/>
        <v>0</v>
      </c>
      <c r="O88" s="339"/>
      <c r="P88" s="66">
        <f t="shared" si="2"/>
        <v>0</v>
      </c>
      <c r="Q88" s="354"/>
      <c r="R88" s="354"/>
      <c r="S88" s="354"/>
      <c r="T88" s="354"/>
      <c r="U88" s="354"/>
    </row>
    <row r="89" spans="1:21" s="439" customFormat="1" ht="13.5" thickBot="1" x14ac:dyDescent="0.25">
      <c r="A89" s="476"/>
      <c r="B89" s="460"/>
      <c r="C89" s="336"/>
      <c r="D89" s="336"/>
      <c r="E89" s="337"/>
      <c r="F89" s="173"/>
      <c r="G89" s="445" t="s">
        <v>169</v>
      </c>
      <c r="H89" s="338"/>
      <c r="I89" s="395">
        <v>0</v>
      </c>
      <c r="J89" s="448">
        <v>0</v>
      </c>
      <c r="K89" s="246">
        <v>0</v>
      </c>
      <c r="L89" s="336">
        <f t="shared" ref="L89" si="7">C89+D89-H89-I89-J89</f>
        <v>0</v>
      </c>
      <c r="M89" s="341">
        <v>14.85</v>
      </c>
      <c r="N89" s="336">
        <f t="shared" ref="N89" si="8">MIN(L89:M89)</f>
        <v>0</v>
      </c>
      <c r="O89" s="339"/>
      <c r="P89" s="66">
        <f t="shared" ref="P89" si="9">SUM(J89:K89,N89:O89)</f>
        <v>0</v>
      </c>
    </row>
    <row r="90" spans="1:21" s="439" customFormat="1" ht="13.5" thickBot="1" x14ac:dyDescent="0.25">
      <c r="A90" s="453"/>
      <c r="B90" s="475"/>
      <c r="C90" s="455"/>
      <c r="D90" s="455"/>
      <c r="E90" s="456"/>
      <c r="F90" s="377"/>
      <c r="G90" s="450"/>
      <c r="H90" s="457"/>
      <c r="I90" s="474"/>
      <c r="J90" s="474"/>
      <c r="K90" s="314"/>
      <c r="L90" s="455"/>
      <c r="M90" s="341"/>
      <c r="N90" s="455"/>
      <c r="O90" s="458"/>
      <c r="P90" s="117"/>
    </row>
    <row r="91" spans="1:21" s="295" customFormat="1" ht="13.5" thickBot="1" x14ac:dyDescent="0.25">
      <c r="A91" s="310"/>
      <c r="B91" s="114"/>
      <c r="C91" s="117"/>
      <c r="D91" s="117"/>
      <c r="E91" s="311"/>
      <c r="F91" s="311"/>
      <c r="G91" s="311"/>
      <c r="H91" s="312"/>
      <c r="I91" s="313"/>
      <c r="J91" s="314"/>
      <c r="K91" s="314"/>
      <c r="L91" s="117"/>
      <c r="M91" s="117"/>
      <c r="N91" s="117"/>
      <c r="O91" s="313"/>
      <c r="P91" s="117"/>
      <c r="Q91" s="354"/>
      <c r="R91" s="354"/>
      <c r="S91" s="354"/>
      <c r="T91" s="354"/>
      <c r="U91" s="354"/>
    </row>
    <row r="92" spans="1:21" s="38" customFormat="1" ht="13.5" thickBot="1" x14ac:dyDescent="0.25">
      <c r="A92" s="693" t="s">
        <v>178</v>
      </c>
      <c r="B92" s="693"/>
      <c r="C92" s="693"/>
      <c r="D92" s="693"/>
      <c r="E92" s="693"/>
      <c r="F92" s="693"/>
      <c r="G92" s="693"/>
      <c r="H92" s="693"/>
      <c r="I92" s="693"/>
      <c r="J92" s="693"/>
      <c r="K92" s="693"/>
      <c r="L92" s="693"/>
      <c r="M92" s="693"/>
      <c r="N92" s="693"/>
      <c r="O92" s="693"/>
      <c r="P92" s="693"/>
      <c r="Q92" s="354"/>
      <c r="R92" s="354"/>
      <c r="S92" s="354"/>
      <c r="T92" s="354"/>
      <c r="U92" s="354"/>
    </row>
    <row r="93" spans="1:21" s="38" customFormat="1" ht="13.5" thickBot="1" x14ac:dyDescent="0.25">
      <c r="A93" s="342" t="s">
        <v>145</v>
      </c>
      <c r="B93" s="343" t="s">
        <v>146</v>
      </c>
      <c r="C93" s="343" t="s">
        <v>147</v>
      </c>
      <c r="D93" s="343" t="s">
        <v>148</v>
      </c>
      <c r="E93" s="343" t="s">
        <v>149</v>
      </c>
      <c r="F93" s="59" t="s">
        <v>150</v>
      </c>
      <c r="G93" s="59" t="s">
        <v>151</v>
      </c>
      <c r="H93" s="59" t="s">
        <v>152</v>
      </c>
      <c r="I93" s="59" t="s">
        <v>153</v>
      </c>
      <c r="J93" s="59" t="s">
        <v>154</v>
      </c>
      <c r="K93" s="59" t="s">
        <v>155</v>
      </c>
      <c r="L93" s="59" t="s">
        <v>156</v>
      </c>
      <c r="M93" s="59" t="s">
        <v>157</v>
      </c>
      <c r="N93" s="59" t="s">
        <v>158</v>
      </c>
      <c r="O93" s="59" t="s">
        <v>311</v>
      </c>
      <c r="P93" s="59" t="s">
        <v>312</v>
      </c>
      <c r="Q93" s="354"/>
      <c r="R93" s="354"/>
      <c r="S93" s="354"/>
      <c r="T93" s="354"/>
      <c r="U93" s="354"/>
    </row>
    <row r="94" spans="1:21" s="215" customFormat="1" ht="77.25" thickBot="1" x14ac:dyDescent="0.25">
      <c r="A94" s="63" t="s">
        <v>159</v>
      </c>
      <c r="B94" s="63" t="s">
        <v>160</v>
      </c>
      <c r="C94" s="61" t="s">
        <v>161</v>
      </c>
      <c r="D94" s="61" t="s">
        <v>162</v>
      </c>
      <c r="E94" s="61" t="s">
        <v>132</v>
      </c>
      <c r="F94" s="60" t="s">
        <v>288</v>
      </c>
      <c r="G94" s="344" t="s">
        <v>163</v>
      </c>
      <c r="H94" s="61" t="s">
        <v>141</v>
      </c>
      <c r="I94" s="414" t="s">
        <v>340</v>
      </c>
      <c r="J94" s="332" t="s">
        <v>175</v>
      </c>
      <c r="K94" s="104" t="s">
        <v>313</v>
      </c>
      <c r="L94" s="60" t="s">
        <v>315</v>
      </c>
      <c r="M94" s="345" t="s">
        <v>165</v>
      </c>
      <c r="N94" s="53" t="s">
        <v>321</v>
      </c>
      <c r="O94" s="346" t="s">
        <v>166</v>
      </c>
      <c r="P94" s="63" t="s">
        <v>320</v>
      </c>
      <c r="Q94" s="354"/>
      <c r="R94" s="354"/>
      <c r="S94" s="354"/>
      <c r="T94" s="354"/>
      <c r="U94" s="354"/>
    </row>
    <row r="95" spans="1:21" s="38" customFormat="1" ht="13.5" thickBot="1" x14ac:dyDescent="0.25">
      <c r="A95" s="347">
        <v>1.5</v>
      </c>
      <c r="B95" s="461" t="s">
        <v>176</v>
      </c>
      <c r="C95" s="255"/>
      <c r="D95" s="255"/>
      <c r="E95" s="348"/>
      <c r="F95" s="173"/>
      <c r="G95" s="398" t="s">
        <v>168</v>
      </c>
      <c r="H95" s="349"/>
      <c r="I95" s="400">
        <v>0</v>
      </c>
      <c r="J95" s="400">
        <v>0</v>
      </c>
      <c r="K95" s="246">
        <v>0</v>
      </c>
      <c r="L95" s="66">
        <f t="shared" ref="L95:L110" si="10">C95+D95-H95-I95-J95</f>
        <v>0</v>
      </c>
      <c r="M95" s="341">
        <v>14.85</v>
      </c>
      <c r="N95" s="105">
        <f>MIN(L95:M95)</f>
        <v>0</v>
      </c>
      <c r="O95" s="349"/>
      <c r="P95" s="66">
        <f t="shared" ref="P95:P110" si="11">SUM(J95:K95,N95:O95)</f>
        <v>0</v>
      </c>
      <c r="Q95" s="354"/>
      <c r="R95" s="354"/>
      <c r="S95" s="354"/>
      <c r="T95" s="354"/>
      <c r="U95" s="354"/>
    </row>
    <row r="96" spans="1:21" s="439" customFormat="1" ht="13.5" thickBot="1" x14ac:dyDescent="0.25">
      <c r="A96" s="480"/>
      <c r="B96" s="335"/>
      <c r="C96" s="255"/>
      <c r="D96" s="255"/>
      <c r="E96" s="348"/>
      <c r="F96" s="173"/>
      <c r="G96" s="444" t="s">
        <v>168</v>
      </c>
      <c r="H96" s="349"/>
      <c r="I96" s="448">
        <v>0</v>
      </c>
      <c r="J96" s="448">
        <v>0</v>
      </c>
      <c r="K96" s="246">
        <v>0</v>
      </c>
      <c r="L96" s="66">
        <f t="shared" ref="L96" si="12">C96+D96-H96-I96-J96</f>
        <v>0</v>
      </c>
      <c r="M96" s="341">
        <v>14.85</v>
      </c>
      <c r="N96" s="105">
        <f>MIN(L96:M96)</f>
        <v>0</v>
      </c>
      <c r="O96" s="349"/>
      <c r="P96" s="66">
        <f t="shared" ref="P96" si="13">SUM(J96:K96,N96:O96)</f>
        <v>0</v>
      </c>
    </row>
    <row r="97" spans="1:21" s="439" customFormat="1" ht="13.5" thickBot="1" x14ac:dyDescent="0.25">
      <c r="A97" s="466"/>
      <c r="B97" s="464"/>
      <c r="C97" s="467"/>
      <c r="D97" s="468"/>
      <c r="E97" s="469"/>
      <c r="F97" s="283"/>
      <c r="G97" s="470"/>
      <c r="H97" s="471"/>
      <c r="I97" s="472"/>
      <c r="J97" s="472"/>
      <c r="K97" s="473"/>
      <c r="L97" s="467"/>
      <c r="M97" s="455"/>
      <c r="N97" s="467"/>
      <c r="O97" s="374"/>
      <c r="P97" s="70"/>
    </row>
    <row r="98" spans="1:21" s="354" customFormat="1" ht="13.5" thickBot="1" x14ac:dyDescent="0.25">
      <c r="A98" s="347" t="s">
        <v>284</v>
      </c>
      <c r="B98" s="461" t="s">
        <v>176</v>
      </c>
      <c r="C98" s="255"/>
      <c r="D98" s="255"/>
      <c r="E98" s="348"/>
      <c r="F98" s="173"/>
      <c r="G98" s="398" t="s">
        <v>168</v>
      </c>
      <c r="H98" s="349"/>
      <c r="I98" s="400">
        <v>0</v>
      </c>
      <c r="J98" s="400">
        <v>0</v>
      </c>
      <c r="K98" s="340">
        <v>0</v>
      </c>
      <c r="L98" s="66">
        <f t="shared" si="10"/>
        <v>0</v>
      </c>
      <c r="M98" s="341">
        <v>14.85</v>
      </c>
      <c r="N98" s="105">
        <f>MIN(L98:M98)</f>
        <v>0</v>
      </c>
      <c r="O98" s="349"/>
      <c r="P98" s="66">
        <f t="shared" si="11"/>
        <v>0</v>
      </c>
    </row>
    <row r="99" spans="1:21" s="439" customFormat="1" ht="13.5" thickBot="1" x14ac:dyDescent="0.25">
      <c r="A99" s="350"/>
      <c r="B99" s="335"/>
      <c r="C99" s="255"/>
      <c r="D99" s="255"/>
      <c r="E99" s="348"/>
      <c r="F99" s="173"/>
      <c r="G99" s="444" t="s">
        <v>168</v>
      </c>
      <c r="H99" s="349"/>
      <c r="I99" s="448">
        <v>0</v>
      </c>
      <c r="J99" s="448">
        <v>0</v>
      </c>
      <c r="K99" s="340">
        <v>0</v>
      </c>
      <c r="L99" s="66">
        <f t="shared" ref="L99" si="14">C99+D99-H99-I99-J99</f>
        <v>0</v>
      </c>
      <c r="M99" s="341">
        <v>14.85</v>
      </c>
      <c r="N99" s="105">
        <f>MIN(L99:M99)</f>
        <v>0</v>
      </c>
      <c r="O99" s="349"/>
      <c r="P99" s="66">
        <f t="shared" ref="P99" si="15">SUM(J99:K99,N99:O99)</f>
        <v>0</v>
      </c>
    </row>
    <row r="100" spans="1:21" s="439" customFormat="1" ht="13.5" thickBot="1" x14ac:dyDescent="0.25">
      <c r="A100" s="463"/>
      <c r="B100" s="464"/>
      <c r="C100" s="467"/>
      <c r="D100" s="468"/>
      <c r="E100" s="469"/>
      <c r="F100" s="283"/>
      <c r="G100" s="470"/>
      <c r="H100" s="471"/>
      <c r="I100" s="472"/>
      <c r="J100" s="472"/>
      <c r="K100" s="473"/>
      <c r="L100" s="467"/>
      <c r="M100" s="455"/>
      <c r="N100" s="467"/>
      <c r="O100" s="374"/>
      <c r="P100" s="70"/>
    </row>
    <row r="101" spans="1:21" s="294" customFormat="1" ht="13.5" thickBot="1" x14ac:dyDescent="0.25">
      <c r="A101" s="480">
        <v>2.5</v>
      </c>
      <c r="B101" s="460" t="s">
        <v>176</v>
      </c>
      <c r="C101" s="255"/>
      <c r="D101" s="255"/>
      <c r="E101" s="348"/>
      <c r="F101" s="173"/>
      <c r="G101" s="399" t="s">
        <v>169</v>
      </c>
      <c r="H101" s="349"/>
      <c r="I101" s="395">
        <v>0</v>
      </c>
      <c r="J101" s="400">
        <v>0</v>
      </c>
      <c r="K101" s="246">
        <v>0</v>
      </c>
      <c r="L101" s="66">
        <f t="shared" si="10"/>
        <v>0</v>
      </c>
      <c r="M101" s="341">
        <v>14.85</v>
      </c>
      <c r="N101" s="105">
        <f t="shared" ref="N101:N110" si="16">MIN(L101:M101)</f>
        <v>0</v>
      </c>
      <c r="O101" s="349"/>
      <c r="P101" s="66">
        <f t="shared" si="11"/>
        <v>0</v>
      </c>
      <c r="Q101" s="354"/>
      <c r="R101" s="354"/>
      <c r="S101" s="354"/>
      <c r="T101" s="354"/>
      <c r="U101" s="354"/>
    </row>
    <row r="102" spans="1:21" s="439" customFormat="1" ht="13.5" thickBot="1" x14ac:dyDescent="0.25">
      <c r="A102" s="350"/>
      <c r="B102" s="335"/>
      <c r="C102" s="255"/>
      <c r="D102" s="255"/>
      <c r="E102" s="348"/>
      <c r="F102" s="173"/>
      <c r="G102" s="445" t="s">
        <v>169</v>
      </c>
      <c r="H102" s="349"/>
      <c r="I102" s="395">
        <v>0</v>
      </c>
      <c r="J102" s="448">
        <v>0</v>
      </c>
      <c r="K102" s="246">
        <v>0</v>
      </c>
      <c r="L102" s="66">
        <f t="shared" ref="L102" si="17">C102+D102-H102-I102-J102</f>
        <v>0</v>
      </c>
      <c r="M102" s="341">
        <v>14.85</v>
      </c>
      <c r="N102" s="105">
        <f t="shared" ref="N102" si="18">MIN(L102:M102)</f>
        <v>0</v>
      </c>
      <c r="O102" s="349"/>
      <c r="P102" s="66">
        <f t="shared" ref="P102" si="19">SUM(J102:K102,N102:O102)</f>
        <v>0</v>
      </c>
    </row>
    <row r="103" spans="1:21" s="439" customFormat="1" ht="13.5" thickBot="1" x14ac:dyDescent="0.25">
      <c r="A103" s="463"/>
      <c r="B103" s="464"/>
      <c r="C103" s="467"/>
      <c r="D103" s="468"/>
      <c r="E103" s="469"/>
      <c r="F103" s="283"/>
      <c r="G103" s="470"/>
      <c r="H103" s="471"/>
      <c r="I103" s="472"/>
      <c r="J103" s="472"/>
      <c r="K103" s="473"/>
      <c r="L103" s="467"/>
      <c r="M103" s="455"/>
      <c r="N103" s="467"/>
      <c r="O103" s="374"/>
      <c r="P103" s="70"/>
    </row>
    <row r="104" spans="1:21" s="354" customFormat="1" ht="13.5" thickBot="1" x14ac:dyDescent="0.25">
      <c r="A104" s="347" t="s">
        <v>285</v>
      </c>
      <c r="B104" s="460" t="s">
        <v>176</v>
      </c>
      <c r="C104" s="255"/>
      <c r="D104" s="255"/>
      <c r="E104" s="348"/>
      <c r="F104" s="173"/>
      <c r="G104" s="399" t="s">
        <v>169</v>
      </c>
      <c r="H104" s="349"/>
      <c r="I104" s="395">
        <v>0</v>
      </c>
      <c r="J104" s="400">
        <v>0</v>
      </c>
      <c r="K104" s="340">
        <v>0</v>
      </c>
      <c r="L104" s="66">
        <f t="shared" si="10"/>
        <v>0</v>
      </c>
      <c r="M104" s="341">
        <v>14.85</v>
      </c>
      <c r="N104" s="105">
        <f t="shared" ref="N104" si="20">MIN(L104:M104)</f>
        <v>0</v>
      </c>
      <c r="O104" s="349"/>
      <c r="P104" s="66">
        <f t="shared" si="11"/>
        <v>0</v>
      </c>
    </row>
    <row r="105" spans="1:21" s="439" customFormat="1" ht="13.5" thickBot="1" x14ac:dyDescent="0.25">
      <c r="A105" s="350"/>
      <c r="B105" s="335"/>
      <c r="C105" s="255"/>
      <c r="D105" s="255"/>
      <c r="E105" s="348"/>
      <c r="F105" s="173"/>
      <c r="G105" s="445" t="s">
        <v>169</v>
      </c>
      <c r="H105" s="349"/>
      <c r="I105" s="395">
        <v>0</v>
      </c>
      <c r="J105" s="448">
        <v>0</v>
      </c>
      <c r="K105" s="340">
        <v>0</v>
      </c>
      <c r="L105" s="66">
        <f t="shared" ref="L105" si="21">C105+D105-H105-I105-J105</f>
        <v>0</v>
      </c>
      <c r="M105" s="341">
        <v>14.85</v>
      </c>
      <c r="N105" s="105">
        <f t="shared" ref="N105" si="22">MIN(L105:M105)</f>
        <v>0</v>
      </c>
      <c r="O105" s="349"/>
      <c r="P105" s="66">
        <f t="shared" ref="P105" si="23">SUM(J105:K105,N105:O105)</f>
        <v>0</v>
      </c>
    </row>
    <row r="106" spans="1:21" s="439" customFormat="1" ht="13.5" thickBot="1" x14ac:dyDescent="0.25">
      <c r="A106" s="463"/>
      <c r="B106" s="464"/>
      <c r="C106" s="467"/>
      <c r="D106" s="468"/>
      <c r="E106" s="469"/>
      <c r="F106" s="283"/>
      <c r="G106" s="470"/>
      <c r="H106" s="471"/>
      <c r="I106" s="472"/>
      <c r="J106" s="472"/>
      <c r="K106" s="473"/>
      <c r="L106" s="467"/>
      <c r="M106" s="455"/>
      <c r="N106" s="467"/>
      <c r="O106" s="374"/>
      <c r="P106" s="70"/>
    </row>
    <row r="107" spans="1:21" s="294" customFormat="1" ht="13.5" thickBot="1" x14ac:dyDescent="0.25">
      <c r="A107" s="480">
        <v>3.5</v>
      </c>
      <c r="B107" s="461" t="s">
        <v>177</v>
      </c>
      <c r="C107" s="255"/>
      <c r="D107" s="255"/>
      <c r="E107" s="348"/>
      <c r="F107" s="173"/>
      <c r="G107" s="398" t="s">
        <v>168</v>
      </c>
      <c r="H107" s="349"/>
      <c r="I107" s="400">
        <v>0</v>
      </c>
      <c r="J107" s="400">
        <v>0</v>
      </c>
      <c r="K107" s="246">
        <v>0</v>
      </c>
      <c r="L107" s="66">
        <f t="shared" si="10"/>
        <v>0</v>
      </c>
      <c r="M107" s="341">
        <v>14.85</v>
      </c>
      <c r="N107" s="105">
        <f t="shared" si="16"/>
        <v>0</v>
      </c>
      <c r="O107" s="349"/>
      <c r="P107" s="66">
        <f t="shared" si="11"/>
        <v>0</v>
      </c>
      <c r="Q107" s="354"/>
      <c r="R107" s="354"/>
      <c r="S107" s="354"/>
      <c r="T107" s="354"/>
      <c r="U107" s="354"/>
    </row>
    <row r="108" spans="1:21" s="439" customFormat="1" ht="13.5" thickBot="1" x14ac:dyDescent="0.25">
      <c r="A108" s="350"/>
      <c r="B108" s="335"/>
      <c r="C108" s="255"/>
      <c r="D108" s="255"/>
      <c r="E108" s="348"/>
      <c r="F108" s="173"/>
      <c r="G108" s="444" t="s">
        <v>168</v>
      </c>
      <c r="H108" s="349"/>
      <c r="I108" s="448">
        <v>0</v>
      </c>
      <c r="J108" s="448">
        <v>0</v>
      </c>
      <c r="K108" s="246">
        <v>0</v>
      </c>
      <c r="L108" s="66">
        <f t="shared" ref="L108" si="24">C108+D108-H108-I108-J108</f>
        <v>0</v>
      </c>
      <c r="M108" s="341">
        <v>14.85</v>
      </c>
      <c r="N108" s="105">
        <f t="shared" ref="N108" si="25">MIN(L108:M108)</f>
        <v>0</v>
      </c>
      <c r="O108" s="349"/>
      <c r="P108" s="66">
        <f t="shared" ref="P108" si="26">SUM(J108:K108,N108:O108)</f>
        <v>0</v>
      </c>
    </row>
    <row r="109" spans="1:21" s="439" customFormat="1" ht="13.5" thickBot="1" x14ac:dyDescent="0.25">
      <c r="A109" s="463"/>
      <c r="B109" s="464"/>
      <c r="C109" s="467"/>
      <c r="D109" s="468"/>
      <c r="E109" s="469"/>
      <c r="F109" s="283"/>
      <c r="G109" s="470"/>
      <c r="H109" s="471"/>
      <c r="I109" s="472"/>
      <c r="J109" s="472"/>
      <c r="K109" s="473"/>
      <c r="L109" s="467"/>
      <c r="M109" s="455"/>
      <c r="N109" s="467"/>
      <c r="O109" s="374"/>
      <c r="P109" s="70"/>
    </row>
    <row r="110" spans="1:21" ht="13.5" thickBot="1" x14ac:dyDescent="0.25">
      <c r="A110" s="480">
        <v>4.5</v>
      </c>
      <c r="B110" s="461" t="s">
        <v>177</v>
      </c>
      <c r="C110" s="255"/>
      <c r="D110" s="255"/>
      <c r="E110" s="348"/>
      <c r="F110" s="173"/>
      <c r="G110" s="399" t="s">
        <v>169</v>
      </c>
      <c r="H110" s="349"/>
      <c r="I110" s="395">
        <v>0</v>
      </c>
      <c r="J110" s="400">
        <v>0</v>
      </c>
      <c r="K110" s="246">
        <v>0</v>
      </c>
      <c r="L110" s="66">
        <f t="shared" si="10"/>
        <v>0</v>
      </c>
      <c r="M110" s="341">
        <v>14.85</v>
      </c>
      <c r="N110" s="105">
        <f t="shared" si="16"/>
        <v>0</v>
      </c>
      <c r="O110" s="349"/>
      <c r="P110" s="66">
        <f t="shared" si="11"/>
        <v>0</v>
      </c>
      <c r="Q110" s="34"/>
      <c r="R110" s="34"/>
      <c r="S110" s="34"/>
      <c r="T110" s="34"/>
      <c r="U110" s="34"/>
    </row>
    <row r="111" spans="1:21" s="436" customFormat="1" ht="13.5" thickBot="1" x14ac:dyDescent="0.25">
      <c r="A111" s="481"/>
      <c r="B111" s="454"/>
      <c r="C111" s="479"/>
      <c r="D111" s="479"/>
      <c r="E111" s="478"/>
      <c r="F111" s="477"/>
      <c r="G111" s="445" t="s">
        <v>169</v>
      </c>
      <c r="H111" s="312"/>
      <c r="I111" s="395">
        <v>0</v>
      </c>
      <c r="J111" s="448">
        <v>0</v>
      </c>
      <c r="K111" s="246">
        <v>0</v>
      </c>
      <c r="L111" s="66">
        <f t="shared" ref="L111" si="27">C111+D111-H111-I111-J111</f>
        <v>0</v>
      </c>
      <c r="M111" s="341">
        <v>14.85</v>
      </c>
      <c r="N111" s="105">
        <f t="shared" ref="N111" si="28">MIN(L111:M111)</f>
        <v>0</v>
      </c>
      <c r="O111" s="349"/>
      <c r="P111" s="66">
        <f t="shared" ref="P111" si="29">SUM(J111:K111,N111:O111)</f>
        <v>0</v>
      </c>
      <c r="Q111" s="443"/>
      <c r="R111" s="443"/>
      <c r="S111" s="443"/>
      <c r="T111" s="443"/>
      <c r="U111" s="443"/>
    </row>
    <row r="112" spans="1:21" s="436" customFormat="1" x14ac:dyDescent="0.2">
      <c r="A112" s="482"/>
      <c r="B112" s="475"/>
      <c r="C112" s="483"/>
      <c r="D112" s="483"/>
      <c r="E112" s="484"/>
      <c r="F112" s="485"/>
      <c r="G112" s="486"/>
      <c r="H112" s="487"/>
      <c r="I112" s="488"/>
      <c r="J112" s="488"/>
      <c r="K112" s="489"/>
      <c r="L112" s="483"/>
      <c r="M112" s="483"/>
      <c r="N112" s="483"/>
      <c r="O112" s="490"/>
      <c r="P112" s="491"/>
      <c r="Q112" s="273"/>
      <c r="R112" s="443"/>
      <c r="S112" s="443"/>
      <c r="T112" s="443"/>
      <c r="U112" s="443"/>
    </row>
    <row r="113" spans="1:21" ht="13.5" thickBot="1" x14ac:dyDescent="0.25">
      <c r="A113" s="358"/>
      <c r="B113" s="355"/>
      <c r="C113" s="355"/>
      <c r="D113" s="355"/>
      <c r="E113" s="355"/>
      <c r="F113" s="355"/>
      <c r="G113" s="178"/>
      <c r="H113" s="355"/>
      <c r="I113" s="118"/>
      <c r="J113" s="355"/>
      <c r="K113" s="355"/>
      <c r="L113" s="355"/>
      <c r="M113" s="355"/>
      <c r="N113" s="355"/>
      <c r="O113" s="355"/>
      <c r="P113" s="47"/>
      <c r="Q113" s="31"/>
      <c r="R113" s="437"/>
      <c r="S113" s="31"/>
      <c r="T113" s="31"/>
      <c r="U113" s="31"/>
    </row>
    <row r="114" spans="1:21" ht="13.5" thickBot="1" x14ac:dyDescent="0.25">
      <c r="A114" s="693" t="s">
        <v>180</v>
      </c>
      <c r="B114" s="693"/>
      <c r="C114" s="693"/>
      <c r="D114" s="693"/>
      <c r="E114" s="693"/>
      <c r="F114" s="693"/>
      <c r="G114" s="693"/>
      <c r="H114" s="693"/>
      <c r="I114" s="693"/>
      <c r="J114" s="693"/>
      <c r="K114" s="693"/>
      <c r="L114" s="693"/>
      <c r="M114" s="693"/>
      <c r="N114" s="693"/>
      <c r="O114" s="693"/>
      <c r="P114" s="693"/>
      <c r="Q114" s="31"/>
      <c r="R114" s="31"/>
      <c r="S114" s="31"/>
      <c r="T114" s="31"/>
      <c r="U114" s="31"/>
    </row>
    <row r="115" spans="1:21" ht="13.5" thickBot="1" x14ac:dyDescent="0.25">
      <c r="A115" s="342" t="s">
        <v>145</v>
      </c>
      <c r="B115" s="343" t="s">
        <v>146</v>
      </c>
      <c r="C115" s="343" t="s">
        <v>147</v>
      </c>
      <c r="D115" s="343" t="s">
        <v>148</v>
      </c>
      <c r="E115" s="343" t="s">
        <v>149</v>
      </c>
      <c r="F115" s="59" t="s">
        <v>150</v>
      </c>
      <c r="G115" s="59" t="s">
        <v>151</v>
      </c>
      <c r="H115" s="59" t="s">
        <v>152</v>
      </c>
      <c r="I115" s="59" t="s">
        <v>153</v>
      </c>
      <c r="J115" s="59" t="s">
        <v>154</v>
      </c>
      <c r="K115" s="59" t="s">
        <v>155</v>
      </c>
      <c r="L115" s="59" t="s">
        <v>156</v>
      </c>
      <c r="M115" s="59" t="s">
        <v>157</v>
      </c>
      <c r="N115" s="59" t="s">
        <v>158</v>
      </c>
      <c r="O115" s="59" t="s">
        <v>311</v>
      </c>
      <c r="P115" s="59" t="s">
        <v>312</v>
      </c>
      <c r="Q115" s="31"/>
      <c r="R115" s="31"/>
      <c r="S115" s="31"/>
      <c r="T115" s="31"/>
      <c r="U115" s="31"/>
    </row>
    <row r="116" spans="1:21" ht="77.25" thickBot="1" x14ac:dyDescent="0.25">
      <c r="A116" s="63" t="s">
        <v>159</v>
      </c>
      <c r="B116" s="63" t="s">
        <v>160</v>
      </c>
      <c r="C116" s="61" t="s">
        <v>161</v>
      </c>
      <c r="D116" s="61" t="s">
        <v>162</v>
      </c>
      <c r="E116" s="61" t="s">
        <v>132</v>
      </c>
      <c r="F116" s="60" t="s">
        <v>288</v>
      </c>
      <c r="G116" s="344" t="s">
        <v>163</v>
      </c>
      <c r="H116" s="61" t="s">
        <v>141</v>
      </c>
      <c r="I116" s="330" t="s">
        <v>446</v>
      </c>
      <c r="J116" s="345" t="s">
        <v>179</v>
      </c>
      <c r="K116" s="104" t="s">
        <v>313</v>
      </c>
      <c r="L116" s="60" t="s">
        <v>315</v>
      </c>
      <c r="M116" s="345" t="s">
        <v>165</v>
      </c>
      <c r="N116" s="53" t="s">
        <v>321</v>
      </c>
      <c r="O116" s="346" t="s">
        <v>166</v>
      </c>
      <c r="P116" s="63" t="s">
        <v>320</v>
      </c>
      <c r="Q116" s="31"/>
      <c r="R116" s="31"/>
      <c r="S116" s="31"/>
      <c r="T116" s="31"/>
      <c r="U116" s="31"/>
    </row>
    <row r="117" spans="1:21" ht="13.5" thickBot="1" x14ac:dyDescent="0.25">
      <c r="A117" s="480">
        <v>2.6</v>
      </c>
      <c r="B117" s="460" t="s">
        <v>176</v>
      </c>
      <c r="C117" s="255"/>
      <c r="D117" s="255"/>
      <c r="E117" s="348"/>
      <c r="F117" s="173"/>
      <c r="G117" s="399" t="s">
        <v>169</v>
      </c>
      <c r="H117" s="349"/>
      <c r="I117" s="395">
        <v>0</v>
      </c>
      <c r="J117" s="400">
        <v>0</v>
      </c>
      <c r="K117" s="246">
        <v>0</v>
      </c>
      <c r="L117" s="66">
        <f>C117+D117-H117-I117-J117</f>
        <v>0</v>
      </c>
      <c r="M117" s="341">
        <v>14.85</v>
      </c>
      <c r="N117" s="105">
        <f t="shared" ref="N117:N123" si="30">MIN(L117:M117)</f>
        <v>0</v>
      </c>
      <c r="O117" s="349"/>
      <c r="P117" s="66">
        <f>SUM(J117:K117,N117:O117)</f>
        <v>0</v>
      </c>
      <c r="Q117" s="31"/>
      <c r="R117" s="31"/>
      <c r="S117" s="31"/>
      <c r="T117" s="31"/>
      <c r="U117" s="31"/>
    </row>
    <row r="118" spans="1:21" s="436" customFormat="1" ht="13.5" thickBot="1" x14ac:dyDescent="0.25">
      <c r="A118" s="350"/>
      <c r="B118" s="335"/>
      <c r="C118" s="255"/>
      <c r="D118" s="255"/>
      <c r="E118" s="348"/>
      <c r="F118" s="173"/>
      <c r="G118" s="445" t="s">
        <v>169</v>
      </c>
      <c r="H118" s="349"/>
      <c r="I118" s="395">
        <v>0</v>
      </c>
      <c r="J118" s="448">
        <v>0</v>
      </c>
      <c r="K118" s="246">
        <v>0</v>
      </c>
      <c r="L118" s="66">
        <f>C118+D118-H118-I118-J118</f>
        <v>0</v>
      </c>
      <c r="M118" s="341">
        <v>14.85</v>
      </c>
      <c r="N118" s="105">
        <f t="shared" ref="N118" si="31">MIN(L118:M118)</f>
        <v>0</v>
      </c>
      <c r="O118" s="349"/>
      <c r="P118" s="66">
        <f>SUM(J118:K118,N118:O118)</f>
        <v>0</v>
      </c>
    </row>
    <row r="119" spans="1:21" s="436" customFormat="1" ht="13.5" thickBot="1" x14ac:dyDescent="0.25">
      <c r="A119" s="463"/>
      <c r="B119" s="464"/>
      <c r="C119" s="467"/>
      <c r="D119" s="468"/>
      <c r="E119" s="469"/>
      <c r="F119" s="283"/>
      <c r="G119" s="470"/>
      <c r="H119" s="471"/>
      <c r="I119" s="472"/>
      <c r="J119" s="472"/>
      <c r="K119" s="473"/>
      <c r="L119" s="467"/>
      <c r="M119" s="455"/>
      <c r="N119" s="467"/>
      <c r="O119" s="374"/>
      <c r="P119" s="70"/>
    </row>
    <row r="120" spans="1:21" s="31" customFormat="1" ht="13.5" thickBot="1" x14ac:dyDescent="0.25">
      <c r="A120" s="480" t="s">
        <v>286</v>
      </c>
      <c r="B120" s="460" t="s">
        <v>176</v>
      </c>
      <c r="C120" s="255"/>
      <c r="D120" s="255"/>
      <c r="E120" s="348"/>
      <c r="F120" s="173"/>
      <c r="G120" s="399" t="s">
        <v>169</v>
      </c>
      <c r="H120" s="349"/>
      <c r="I120" s="395">
        <v>0</v>
      </c>
      <c r="J120" s="400">
        <v>0</v>
      </c>
      <c r="K120" s="340">
        <v>0</v>
      </c>
      <c r="L120" s="66">
        <f>C120+D120-H120-I120-J120</f>
        <v>0</v>
      </c>
      <c r="M120" s="341">
        <v>14.85</v>
      </c>
      <c r="N120" s="105">
        <f t="shared" ref="N120" si="32">MIN(L120:M120)</f>
        <v>0</v>
      </c>
      <c r="O120" s="349"/>
      <c r="P120" s="66">
        <f>SUM(J120:K120,N120:O120)</f>
        <v>0</v>
      </c>
    </row>
    <row r="121" spans="1:21" s="436" customFormat="1" ht="13.5" thickBot="1" x14ac:dyDescent="0.25">
      <c r="A121" s="350"/>
      <c r="B121" s="335"/>
      <c r="C121" s="255"/>
      <c r="D121" s="255"/>
      <c r="E121" s="348"/>
      <c r="F121" s="173"/>
      <c r="G121" s="445" t="s">
        <v>169</v>
      </c>
      <c r="H121" s="349"/>
      <c r="I121" s="395">
        <v>0</v>
      </c>
      <c r="J121" s="448">
        <v>0</v>
      </c>
      <c r="K121" s="340">
        <v>0</v>
      </c>
      <c r="L121" s="66">
        <f>C121+D121-H121-I121-J121</f>
        <v>0</v>
      </c>
      <c r="M121" s="341">
        <v>14.85</v>
      </c>
      <c r="N121" s="105">
        <f t="shared" ref="N121" si="33">MIN(L121:M121)</f>
        <v>0</v>
      </c>
      <c r="O121" s="349"/>
      <c r="P121" s="66">
        <f>SUM(J121:K121,N121:O121)</f>
        <v>0</v>
      </c>
    </row>
    <row r="122" spans="1:21" s="436" customFormat="1" ht="13.5" thickBot="1" x14ac:dyDescent="0.25">
      <c r="A122" s="463"/>
      <c r="B122" s="464"/>
      <c r="C122" s="467"/>
      <c r="D122" s="468"/>
      <c r="E122" s="469"/>
      <c r="F122" s="283"/>
      <c r="G122" s="470"/>
      <c r="H122" s="471"/>
      <c r="I122" s="472"/>
      <c r="J122" s="472"/>
      <c r="K122" s="473"/>
      <c r="L122" s="467"/>
      <c r="M122" s="483"/>
      <c r="N122" s="467"/>
      <c r="O122" s="374"/>
      <c r="P122" s="70"/>
    </row>
    <row r="123" spans="1:21" ht="13.5" thickBot="1" x14ac:dyDescent="0.25">
      <c r="A123" s="347">
        <v>4.5999999999999996</v>
      </c>
      <c r="B123" s="461" t="s">
        <v>177</v>
      </c>
      <c r="C123" s="255"/>
      <c r="D123" s="255"/>
      <c r="E123" s="348"/>
      <c r="F123" s="173"/>
      <c r="G123" s="399" t="s">
        <v>169</v>
      </c>
      <c r="H123" s="349"/>
      <c r="I123" s="395">
        <v>0</v>
      </c>
      <c r="J123" s="400">
        <v>0</v>
      </c>
      <c r="K123" s="246">
        <v>0</v>
      </c>
      <c r="L123" s="66">
        <f>C123+D123-H123-I123-J123</f>
        <v>0</v>
      </c>
      <c r="M123" s="105">
        <v>14.85</v>
      </c>
      <c r="N123" s="105">
        <f t="shared" si="30"/>
        <v>0</v>
      </c>
      <c r="O123" s="349"/>
      <c r="P123" s="66">
        <f>SUM(J123:K123,N123:O123)</f>
        <v>0</v>
      </c>
      <c r="Q123" s="31"/>
      <c r="R123" s="31"/>
      <c r="S123" s="31"/>
      <c r="T123" s="31"/>
      <c r="U123" s="31"/>
    </row>
    <row r="124" spans="1:21" s="436" customFormat="1" ht="13.5" thickBot="1" x14ac:dyDescent="0.25">
      <c r="A124" s="492"/>
      <c r="B124" s="335"/>
      <c r="C124" s="313"/>
      <c r="D124" s="479"/>
      <c r="E124" s="478"/>
      <c r="F124" s="174"/>
      <c r="G124" s="451" t="s">
        <v>169</v>
      </c>
      <c r="H124" s="349"/>
      <c r="I124" s="395">
        <v>0</v>
      </c>
      <c r="J124" s="448">
        <v>0</v>
      </c>
      <c r="K124" s="246">
        <v>0</v>
      </c>
      <c r="L124" s="66">
        <f>C124+D124-H124-I124-J124</f>
        <v>0</v>
      </c>
      <c r="M124" s="105">
        <v>14.85</v>
      </c>
      <c r="N124" s="105">
        <f t="shared" ref="N124" si="34">MIN(L124:M124)</f>
        <v>0</v>
      </c>
      <c r="O124" s="349"/>
      <c r="P124" s="66">
        <f>SUM(J124:K124,N124:O124)</f>
        <v>0</v>
      </c>
    </row>
    <row r="125" spans="1:21" s="436" customFormat="1" x14ac:dyDescent="0.2">
      <c r="A125" s="482"/>
      <c r="B125" s="475"/>
      <c r="C125" s="483"/>
      <c r="D125" s="483"/>
      <c r="E125" s="484"/>
      <c r="F125" s="485"/>
      <c r="G125" s="486"/>
      <c r="H125" s="487"/>
      <c r="I125" s="488"/>
      <c r="J125" s="488"/>
      <c r="K125" s="489"/>
      <c r="L125" s="483"/>
      <c r="M125" s="483"/>
      <c r="N125" s="483"/>
      <c r="O125" s="490"/>
      <c r="P125" s="491"/>
      <c r="Q125" s="437"/>
    </row>
    <row r="126" spans="1:21" ht="13.5" thickBot="1" x14ac:dyDescent="0.25">
      <c r="A126" s="358"/>
      <c r="B126" s="355"/>
      <c r="C126" s="355"/>
      <c r="D126" s="355"/>
      <c r="E126" s="355"/>
      <c r="F126" s="355"/>
      <c r="G126" s="178"/>
      <c r="H126" s="355"/>
      <c r="I126" s="118"/>
      <c r="J126" s="355"/>
      <c r="K126" s="355"/>
      <c r="L126" s="355"/>
      <c r="M126" s="355"/>
      <c r="N126" s="355"/>
      <c r="O126" s="355"/>
      <c r="P126" s="47"/>
      <c r="Q126" s="31"/>
      <c r="R126" s="437"/>
      <c r="S126" s="31"/>
      <c r="T126" s="31"/>
      <c r="U126" s="31"/>
    </row>
    <row r="127" spans="1:21" ht="13.5" thickBot="1" x14ac:dyDescent="0.25">
      <c r="A127" s="693" t="s">
        <v>181</v>
      </c>
      <c r="B127" s="693"/>
      <c r="C127" s="693"/>
      <c r="D127" s="693"/>
      <c r="E127" s="693"/>
      <c r="F127" s="693"/>
      <c r="G127" s="693"/>
      <c r="H127" s="693"/>
      <c r="I127" s="693"/>
      <c r="J127" s="693"/>
      <c r="K127" s="693"/>
      <c r="L127" s="693"/>
      <c r="M127" s="693"/>
      <c r="N127" s="693"/>
      <c r="O127" s="693"/>
      <c r="P127" s="693"/>
      <c r="Q127" s="31"/>
      <c r="R127" s="31"/>
      <c r="S127" s="31"/>
      <c r="T127" s="31"/>
      <c r="U127" s="31"/>
    </row>
    <row r="128" spans="1:21" ht="13.5" thickBot="1" x14ac:dyDescent="0.25">
      <c r="A128" s="342" t="s">
        <v>145</v>
      </c>
      <c r="B128" s="343" t="s">
        <v>146</v>
      </c>
      <c r="C128" s="343" t="s">
        <v>147</v>
      </c>
      <c r="D128" s="343" t="s">
        <v>148</v>
      </c>
      <c r="E128" s="343" t="s">
        <v>149</v>
      </c>
      <c r="F128" s="59" t="s">
        <v>150</v>
      </c>
      <c r="G128" s="59" t="s">
        <v>151</v>
      </c>
      <c r="H128" s="59" t="s">
        <v>152</v>
      </c>
      <c r="I128" s="59" t="s">
        <v>153</v>
      </c>
      <c r="J128" s="59" t="s">
        <v>154</v>
      </c>
      <c r="K128" s="59" t="s">
        <v>155</v>
      </c>
      <c r="L128" s="59" t="s">
        <v>156</v>
      </c>
      <c r="M128" s="59" t="s">
        <v>157</v>
      </c>
      <c r="N128" s="59" t="s">
        <v>158</v>
      </c>
      <c r="O128" s="59" t="s">
        <v>311</v>
      </c>
      <c r="P128" s="59" t="s">
        <v>312</v>
      </c>
      <c r="Q128" s="31"/>
      <c r="R128" s="31"/>
      <c r="S128" s="31"/>
      <c r="T128" s="31"/>
      <c r="U128" s="31"/>
    </row>
    <row r="129" spans="1:21" ht="77.25" thickBot="1" x14ac:dyDescent="0.25">
      <c r="A129" s="63" t="s">
        <v>159</v>
      </c>
      <c r="B129" s="63" t="s">
        <v>160</v>
      </c>
      <c r="C129" s="61" t="s">
        <v>161</v>
      </c>
      <c r="D129" s="61" t="s">
        <v>162</v>
      </c>
      <c r="E129" s="61" t="s">
        <v>132</v>
      </c>
      <c r="F129" s="60" t="s">
        <v>288</v>
      </c>
      <c r="G129" s="344" t="s">
        <v>163</v>
      </c>
      <c r="H129" s="61" t="s">
        <v>141</v>
      </c>
      <c r="I129" s="414" t="s">
        <v>340</v>
      </c>
      <c r="J129" s="345" t="s">
        <v>179</v>
      </c>
      <c r="K129" s="104" t="s">
        <v>313</v>
      </c>
      <c r="L129" s="60" t="s">
        <v>315</v>
      </c>
      <c r="M129" s="345" t="s">
        <v>165</v>
      </c>
      <c r="N129" s="53" t="s">
        <v>321</v>
      </c>
      <c r="O129" s="346" t="s">
        <v>166</v>
      </c>
      <c r="P129" s="63" t="s">
        <v>320</v>
      </c>
      <c r="Q129" s="31"/>
      <c r="R129" s="31"/>
      <c r="S129" s="31"/>
      <c r="T129" s="31"/>
      <c r="U129" s="31"/>
    </row>
    <row r="130" spans="1:21" ht="13.5" thickBot="1" x14ac:dyDescent="0.25">
      <c r="A130" s="347">
        <v>2.7</v>
      </c>
      <c r="B130" s="460" t="s">
        <v>176</v>
      </c>
      <c r="C130" s="255"/>
      <c r="D130" s="255"/>
      <c r="E130" s="348"/>
      <c r="F130" s="173"/>
      <c r="G130" s="399" t="s">
        <v>169</v>
      </c>
      <c r="H130" s="349"/>
      <c r="I130" s="395">
        <v>0</v>
      </c>
      <c r="J130" s="400">
        <v>0</v>
      </c>
      <c r="K130" s="246">
        <v>0</v>
      </c>
      <c r="L130" s="66">
        <f>C130+D130-H130-I130-J130</f>
        <v>0</v>
      </c>
      <c r="M130" s="105">
        <v>14.85</v>
      </c>
      <c r="N130" s="105">
        <f t="shared" ref="N130:N136" si="35">MIN(L130:M130)</f>
        <v>0</v>
      </c>
      <c r="O130" s="349"/>
      <c r="P130" s="66">
        <f>SUM(J130:K130,N130:O130)</f>
        <v>0</v>
      </c>
      <c r="Q130" s="31"/>
      <c r="R130" s="31"/>
      <c r="S130" s="31"/>
      <c r="T130" s="31"/>
      <c r="U130" s="31"/>
    </row>
    <row r="131" spans="1:21" s="436" customFormat="1" ht="13.5" thickBot="1" x14ac:dyDescent="0.25">
      <c r="A131" s="350"/>
      <c r="B131" s="335"/>
      <c r="C131" s="255"/>
      <c r="D131" s="255"/>
      <c r="E131" s="348"/>
      <c r="F131" s="173"/>
      <c r="G131" s="445" t="s">
        <v>169</v>
      </c>
      <c r="H131" s="349"/>
      <c r="I131" s="395">
        <v>0</v>
      </c>
      <c r="J131" s="448">
        <v>0</v>
      </c>
      <c r="K131" s="246">
        <v>0</v>
      </c>
      <c r="L131" s="66">
        <f>C131+D131-H131-I131-J131</f>
        <v>0</v>
      </c>
      <c r="M131" s="105">
        <v>14.85</v>
      </c>
      <c r="N131" s="105">
        <f t="shared" ref="N131" si="36">MIN(L131:M131)</f>
        <v>0</v>
      </c>
      <c r="O131" s="349"/>
      <c r="P131" s="66">
        <f>SUM(J131:K131,N131:O131)</f>
        <v>0</v>
      </c>
    </row>
    <row r="132" spans="1:21" s="436" customFormat="1" ht="13.5" thickBot="1" x14ac:dyDescent="0.25">
      <c r="A132" s="463"/>
      <c r="B132" s="464"/>
      <c r="C132" s="467"/>
      <c r="D132" s="468"/>
      <c r="E132" s="469"/>
      <c r="F132" s="283"/>
      <c r="G132" s="470"/>
      <c r="H132" s="471"/>
      <c r="I132" s="472"/>
      <c r="J132" s="472"/>
      <c r="K132" s="473"/>
      <c r="L132" s="467"/>
      <c r="M132" s="483"/>
      <c r="N132" s="467"/>
      <c r="O132" s="374"/>
      <c r="P132" s="70"/>
    </row>
    <row r="133" spans="1:21" s="31" customFormat="1" ht="13.5" thickBot="1" x14ac:dyDescent="0.25">
      <c r="A133" s="347" t="s">
        <v>287</v>
      </c>
      <c r="B133" s="460" t="s">
        <v>176</v>
      </c>
      <c r="C133" s="255"/>
      <c r="D133" s="255"/>
      <c r="E133" s="348"/>
      <c r="F133" s="173"/>
      <c r="G133" s="399" t="s">
        <v>169</v>
      </c>
      <c r="H133" s="349"/>
      <c r="I133" s="395">
        <v>0</v>
      </c>
      <c r="J133" s="400">
        <v>0</v>
      </c>
      <c r="K133" s="340">
        <v>0</v>
      </c>
      <c r="L133" s="66">
        <f>C133+D133-H133-I133-J133</f>
        <v>0</v>
      </c>
      <c r="M133" s="105">
        <v>14.85</v>
      </c>
      <c r="N133" s="105">
        <f t="shared" ref="N133" si="37">MIN(L133:M133)</f>
        <v>0</v>
      </c>
      <c r="O133" s="349"/>
      <c r="P133" s="66">
        <f>SUM(J133:K133,N133:O133)</f>
        <v>0</v>
      </c>
    </row>
    <row r="134" spans="1:21" s="436" customFormat="1" ht="13.5" thickBot="1" x14ac:dyDescent="0.25">
      <c r="A134" s="350"/>
      <c r="B134" s="335"/>
      <c r="C134" s="255"/>
      <c r="D134" s="255"/>
      <c r="E134" s="348"/>
      <c r="F134" s="173"/>
      <c r="G134" s="445" t="s">
        <v>169</v>
      </c>
      <c r="H134" s="349"/>
      <c r="I134" s="395">
        <v>0</v>
      </c>
      <c r="J134" s="448">
        <v>0</v>
      </c>
      <c r="K134" s="340">
        <v>0</v>
      </c>
      <c r="L134" s="66">
        <f>C134+D134-H134-I134-J134</f>
        <v>0</v>
      </c>
      <c r="M134" s="105">
        <v>14.85</v>
      </c>
      <c r="N134" s="105">
        <f t="shared" ref="N134" si="38">MIN(L134:M134)</f>
        <v>0</v>
      </c>
      <c r="O134" s="349"/>
      <c r="P134" s="66">
        <f>SUM(J134:K134,N134:O134)</f>
        <v>0</v>
      </c>
    </row>
    <row r="135" spans="1:21" s="436" customFormat="1" ht="13.5" thickBot="1" x14ac:dyDescent="0.25">
      <c r="A135" s="463"/>
      <c r="B135" s="464"/>
      <c r="C135" s="467"/>
      <c r="D135" s="468"/>
      <c r="E135" s="469"/>
      <c r="F135" s="283"/>
      <c r="G135" s="470"/>
      <c r="H135" s="471"/>
      <c r="I135" s="472"/>
      <c r="J135" s="472"/>
      <c r="K135" s="473"/>
      <c r="L135" s="467"/>
      <c r="M135" s="483"/>
      <c r="N135" s="467"/>
      <c r="O135" s="374"/>
      <c r="P135" s="70"/>
    </row>
    <row r="136" spans="1:21" ht="13.5" thickBot="1" x14ac:dyDescent="0.25">
      <c r="A136" s="480">
        <v>4.7</v>
      </c>
      <c r="B136" s="460" t="s">
        <v>177</v>
      </c>
      <c r="C136" s="255"/>
      <c r="D136" s="255"/>
      <c r="E136" s="348"/>
      <c r="F136" s="173"/>
      <c r="G136" s="399" t="s">
        <v>169</v>
      </c>
      <c r="H136" s="349"/>
      <c r="I136" s="395">
        <v>0</v>
      </c>
      <c r="J136" s="400">
        <v>0</v>
      </c>
      <c r="K136" s="246">
        <v>0</v>
      </c>
      <c r="L136" s="66">
        <f>C136+D136-H136-I136-J136</f>
        <v>0</v>
      </c>
      <c r="M136" s="105">
        <v>14.85</v>
      </c>
      <c r="N136" s="105">
        <f t="shared" si="35"/>
        <v>0</v>
      </c>
      <c r="O136" s="349"/>
      <c r="P136" s="66">
        <f>SUM(J136:K136,N136:O136)</f>
        <v>0</v>
      </c>
      <c r="Q136" s="31"/>
      <c r="R136" s="31"/>
      <c r="S136" s="31"/>
      <c r="T136" s="31"/>
      <c r="U136" s="31"/>
    </row>
    <row r="137" spans="1:21" s="436" customFormat="1" ht="13.5" thickBot="1" x14ac:dyDescent="0.25">
      <c r="A137" s="492"/>
      <c r="B137" s="335"/>
      <c r="C137" s="496"/>
      <c r="D137" s="495"/>
      <c r="E137" s="478"/>
      <c r="F137" s="175"/>
      <c r="G137" s="445" t="s">
        <v>169</v>
      </c>
      <c r="H137" s="349"/>
      <c r="I137" s="395">
        <v>0</v>
      </c>
      <c r="J137" s="448">
        <v>0</v>
      </c>
      <c r="K137" s="246">
        <v>0</v>
      </c>
      <c r="L137" s="66">
        <f>C137+D137-H137-I137-J137</f>
        <v>0</v>
      </c>
      <c r="M137" s="105">
        <v>14.85</v>
      </c>
      <c r="N137" s="105">
        <f t="shared" ref="N137" si="39">MIN(L137:M137)</f>
        <v>0</v>
      </c>
      <c r="O137" s="349"/>
      <c r="P137" s="66">
        <f>SUM(J137:K137,N137:O137)</f>
        <v>0</v>
      </c>
    </row>
    <row r="138" spans="1:21" s="436" customFormat="1" x14ac:dyDescent="0.2">
      <c r="A138" s="310"/>
      <c r="B138" s="454"/>
      <c r="C138" s="313"/>
      <c r="D138" s="313"/>
      <c r="E138" s="311"/>
      <c r="F138" s="377"/>
      <c r="G138" s="450"/>
      <c r="H138" s="312"/>
      <c r="I138" s="474"/>
      <c r="J138" s="474"/>
      <c r="K138" s="314"/>
      <c r="L138" s="117"/>
      <c r="M138" s="117"/>
      <c r="N138" s="117"/>
      <c r="O138" s="312"/>
      <c r="P138" s="117"/>
    </row>
    <row r="139" spans="1:21" x14ac:dyDescent="0.2">
      <c r="A139" s="358"/>
      <c r="B139" s="355"/>
      <c r="C139" s="355"/>
      <c r="D139" s="355"/>
      <c r="E139" s="355"/>
      <c r="F139" s="355"/>
      <c r="G139" s="178"/>
      <c r="H139" s="355"/>
      <c r="I139" s="118"/>
      <c r="J139" s="355"/>
      <c r="K139" s="355"/>
      <c r="L139" s="355"/>
      <c r="M139" s="355"/>
      <c r="N139" s="355"/>
      <c r="O139" s="355"/>
      <c r="P139" s="47"/>
    </row>
    <row r="140" spans="1:21" x14ac:dyDescent="0.2">
      <c r="A140" s="699" t="s">
        <v>182</v>
      </c>
      <c r="B140" s="699"/>
      <c r="C140" s="699"/>
      <c r="D140" s="699"/>
      <c r="E140" s="355"/>
      <c r="F140" s="355"/>
      <c r="G140" s="178"/>
      <c r="H140" s="355"/>
      <c r="I140" s="118"/>
      <c r="J140" s="355"/>
      <c r="K140" s="355"/>
      <c r="L140" s="355"/>
      <c r="M140" s="355"/>
      <c r="N140" s="355"/>
      <c r="O140" s="355"/>
      <c r="P140" s="47"/>
    </row>
    <row r="141" spans="1:21" x14ac:dyDescent="0.2">
      <c r="A141" s="358"/>
      <c r="B141" s="355"/>
      <c r="C141" s="355"/>
      <c r="D141" s="355"/>
      <c r="E141" s="355"/>
      <c r="F141" s="355"/>
      <c r="G141" s="178"/>
      <c r="H141" s="355"/>
      <c r="I141" s="118"/>
      <c r="J141" s="355"/>
      <c r="K141" s="355"/>
      <c r="L141" s="355"/>
      <c r="M141" s="355"/>
      <c r="N141" s="355"/>
      <c r="O141" s="355"/>
      <c r="P141" s="47"/>
    </row>
    <row r="142" spans="1:21" x14ac:dyDescent="0.2">
      <c r="A142" s="51" t="s">
        <v>183</v>
      </c>
      <c r="B142" s="354"/>
      <c r="C142" s="354"/>
      <c r="D142" s="354"/>
      <c r="E142" s="354"/>
      <c r="F142" s="354"/>
      <c r="G142" s="250"/>
      <c r="H142" s="354"/>
      <c r="I142" s="354"/>
      <c r="J142" s="354"/>
      <c r="K142" s="354"/>
      <c r="L142" s="354"/>
      <c r="M142" s="354"/>
      <c r="N142" s="354"/>
      <c r="O142" s="354"/>
      <c r="P142" s="43"/>
    </row>
    <row r="143" spans="1:21" ht="15" x14ac:dyDescent="0.2">
      <c r="A143" s="354" t="s">
        <v>184</v>
      </c>
      <c r="B143" s="354"/>
      <c r="C143" s="354"/>
      <c r="D143" s="354"/>
      <c r="E143" s="354"/>
      <c r="F143" s="354"/>
      <c r="G143" s="250"/>
      <c r="H143" s="354"/>
      <c r="I143" s="354"/>
      <c r="J143" s="354"/>
      <c r="K143" s="354"/>
      <c r="L143" s="354"/>
      <c r="M143" s="354"/>
      <c r="N143" s="354"/>
      <c r="O143" s="354"/>
      <c r="P143" s="43"/>
    </row>
    <row r="144" spans="1:21" ht="16.5" customHeight="1" x14ac:dyDescent="0.2">
      <c r="A144" s="698" t="s">
        <v>290</v>
      </c>
      <c r="B144" s="698"/>
      <c r="C144" s="698"/>
      <c r="D144" s="698"/>
      <c r="E144" s="698"/>
      <c r="F144" s="698"/>
      <c r="G144" s="698"/>
      <c r="H144" s="698"/>
      <c r="I144" s="698"/>
      <c r="J144" s="698"/>
      <c r="K144" s="698"/>
      <c r="L144" s="698"/>
      <c r="M144" s="698"/>
      <c r="N144" s="698"/>
      <c r="O144" s="698"/>
      <c r="P144" s="698"/>
    </row>
    <row r="145" spans="1:16" ht="15" customHeight="1" x14ac:dyDescent="0.2">
      <c r="A145" s="694" t="s">
        <v>336</v>
      </c>
      <c r="B145" s="694"/>
      <c r="C145" s="694"/>
      <c r="D145" s="694"/>
      <c r="E145" s="694"/>
      <c r="F145" s="694"/>
      <c r="G145" s="694"/>
      <c r="H145" s="694"/>
      <c r="I145" s="694"/>
      <c r="J145" s="694"/>
      <c r="K145" s="694"/>
      <c r="L145" s="694"/>
      <c r="M145" s="694"/>
      <c r="N145" s="694"/>
      <c r="O145" s="694"/>
      <c r="P145" s="694"/>
    </row>
    <row r="146" spans="1:16" x14ac:dyDescent="0.2">
      <c r="A146" s="694"/>
      <c r="B146" s="694"/>
      <c r="C146" s="694"/>
      <c r="D146" s="694"/>
      <c r="E146" s="694"/>
      <c r="F146" s="694"/>
      <c r="G146" s="694"/>
      <c r="H146" s="694"/>
      <c r="I146" s="694"/>
      <c r="J146" s="694"/>
      <c r="K146" s="694"/>
      <c r="L146" s="694"/>
      <c r="M146" s="694"/>
      <c r="N146" s="694"/>
      <c r="O146" s="694"/>
      <c r="P146" s="694"/>
    </row>
    <row r="147" spans="1:16" x14ac:dyDescent="0.2">
      <c r="H147" s="27"/>
      <c r="M147" s="354"/>
      <c r="O147" s="31"/>
    </row>
    <row r="151" spans="1:16" x14ac:dyDescent="0.2">
      <c r="E151" s="34"/>
      <c r="F151" s="34"/>
      <c r="M151" s="354"/>
      <c r="O151" s="31"/>
    </row>
    <row r="152" spans="1:16" ht="15" x14ac:dyDescent="0.2">
      <c r="E152" s="29"/>
      <c r="F152" s="29"/>
      <c r="M152" s="354"/>
      <c r="O152" s="31"/>
    </row>
  </sheetData>
  <dataConsolidate/>
  <mergeCells count="16">
    <mergeCell ref="A145:P146"/>
    <mergeCell ref="T61:U61"/>
    <mergeCell ref="R24:S24"/>
    <mergeCell ref="R45:S45"/>
    <mergeCell ref="R58:S58"/>
    <mergeCell ref="R61:S61"/>
    <mergeCell ref="A144:P144"/>
    <mergeCell ref="A92:P92"/>
    <mergeCell ref="A114:P114"/>
    <mergeCell ref="A127:P127"/>
    <mergeCell ref="A140:D140"/>
    <mergeCell ref="A3:P3"/>
    <mergeCell ref="A24:P24"/>
    <mergeCell ref="A45:P45"/>
    <mergeCell ref="A58:P58"/>
    <mergeCell ref="A70:P70"/>
  </mergeCells>
  <phoneticPr fontId="11" type="noConversion"/>
  <dataValidations xWindow="86" yWindow="750" count="58">
    <dataValidation type="list" operator="equal" showDropDown="1" showInputMessage="1" showErrorMessage="1" prompt="Do not change the Line Numbers" sqref="A6" xr:uid="{81CBF9E0-2651-4753-A9D9-5F9A2DBEDDEE}">
      <formula1>"1"</formula1>
    </dataValidation>
    <dataValidation type="decimal" operator="equal" allowBlank="1" showInputMessage="1" showErrorMessage="1" errorTitle="State Makeup for Federal Support" error="Funding Type F does not receive State Makeup subsidies." sqref="J6:J7 J9:J10 J18:J19 J27:J28 J30:J31 J39:J40" xr:uid="{521CE32C-A817-4CFD-A57A-D302474C4F11}">
      <formula1>0</formula1>
    </dataValidation>
    <dataValidation type="decimal" operator="equal" allowBlank="1" showInputMessage="1" showErrorMessage="1" errorTitle="Funding Type C" error="Funding Type C does not receive federal support." sqref="I12:I13 I15:I16 I21:I22 I33:I34 I36:I37 I42:I43 I48:I49 I51:I52 I54:I55 I64:I65 I61:I62 I67:I68 I82:I83 I88:I90 I104:I105 I110:I111 I123:I124 I79:I80 I101:I102 I117:I118 I120:I121 I133:I134 I130:I131 I136:I138" xr:uid="{2A2EE443-B66F-49C4-B88F-384C51843922}">
      <formula1>0</formula1>
    </dataValidation>
    <dataValidation type="decimal" operator="equal" allowBlank="1" showInputMessage="1" showErrorMessage="1" error="Does not receive Measured rate transition credit.  Please use line items with &quot;a&quot;." sqref="K6:K7 K12:K13 K18:K19 K21:K22 K27:K28 K33:K34 K39:K40 K42:K43 K48:K49 K54:K55 K61:K62 K67:K68 K73:K75 K130:K132 K78:K81 K84:K90 K100:K103 K95:K97 K106:K112 K117:K119 K122:K125 K135:K138" xr:uid="{C6968095-8109-4F49-94F9-9E0F38C85589}">
      <formula1>0</formula1>
    </dataValidation>
    <dataValidation type="list" showDropDown="1" showInputMessage="1" showErrorMessage="1" prompt="Do not change the Line Numbers" sqref="A9" xr:uid="{C32D41D0-4101-421E-8F1E-6E3D29502916}">
      <formula1>"1a"</formula1>
    </dataValidation>
    <dataValidation type="list" showDropDown="1" showInputMessage="1" showErrorMessage="1" prompt="Do not change the Line Numbers" sqref="A12" xr:uid="{423C2204-0923-4A67-AFA0-EDF28F33FA18}">
      <formula1>"2"</formula1>
    </dataValidation>
    <dataValidation type="list" showDropDown="1" showInputMessage="1" showErrorMessage="1" prompt="Do not change the Line Numbers" sqref="A15" xr:uid="{BDA5B468-CE66-4711-BE61-C8FC673D9860}">
      <formula1>"2a"</formula1>
    </dataValidation>
    <dataValidation type="list" showDropDown="1" showInputMessage="1" showErrorMessage="1" prompt="Do not change the Line Numbers" sqref="A18" xr:uid="{18E84619-2050-44AB-BCC9-A1B6BCC51475}">
      <formula1>"3"</formula1>
    </dataValidation>
    <dataValidation type="list" showDropDown="1" showInputMessage="1" showErrorMessage="1" prompt="Do not change the Line Numbers" sqref="A21" xr:uid="{21A4198B-C75D-403D-B389-056A5198F316}">
      <formula1>"4"</formula1>
    </dataValidation>
    <dataValidation type="list" showDropDown="1" showInputMessage="1" showErrorMessage="1" prompt="Do not change the Line Numbers" sqref="A27" xr:uid="{DED8B457-0C6F-40ED-A5C5-13EC89BAF9FD}">
      <formula1>"1.1"</formula1>
    </dataValidation>
    <dataValidation type="list" showDropDown="1" showInputMessage="1" showErrorMessage="1" prompt="Do not change the Line Numbers" sqref="A30" xr:uid="{3A63225C-A4F7-47D0-8C92-7A128974C06A}">
      <formula1>"1.1a"</formula1>
    </dataValidation>
    <dataValidation type="list" showDropDown="1" showInputMessage="1" showErrorMessage="1" prompt="Do not change the Line Numbers" sqref="A33" xr:uid="{CB181D72-5DD3-4011-9D0E-F607868B4506}">
      <formula1>"2.1"</formula1>
    </dataValidation>
    <dataValidation type="list" showDropDown="1" showInputMessage="1" showErrorMessage="1" prompt="Do not change the Line Numbers" sqref="A36" xr:uid="{F5BA43A5-1C17-4175-90A0-32281273F809}">
      <formula1>"2.1a"</formula1>
    </dataValidation>
    <dataValidation type="list" showDropDown="1" showInputMessage="1" showErrorMessage="1" prompt="Do not change the Line Numbers" sqref="A39" xr:uid="{676E9496-A791-4361-A0E2-9FC4C4DE6396}">
      <formula1>"3.1"</formula1>
    </dataValidation>
    <dataValidation type="list" showDropDown="1" showInputMessage="1" showErrorMessage="1" prompt="Do not change the Line Numbers" sqref="A42" xr:uid="{93EC5018-20F7-4BD6-9FE3-8680C6A2F4AD}">
      <formula1>"4.1"</formula1>
    </dataValidation>
    <dataValidation type="list" showDropDown="1" showInputMessage="1" showErrorMessage="1" prompt="Do not change the Line Numbers" sqref="A48" xr:uid="{4BB30812-B5F4-46A4-88EB-A9AFE7154301}">
      <formula1>"2.2"</formula1>
    </dataValidation>
    <dataValidation type="list" showDropDown="1" showInputMessage="1" showErrorMessage="1" prompt="Do not change the Line Numbers" sqref="A51" xr:uid="{F05C7C1E-FE60-4832-BEEB-725E5707D9F5}">
      <formula1>"2.2a"</formula1>
    </dataValidation>
    <dataValidation type="list" showDropDown="1" showInputMessage="1" showErrorMessage="1" prompt="Do not change the Line Numbers" sqref="A54" xr:uid="{FEE9ADB9-0BFE-4AAA-92C7-C486F6227AEE}">
      <formula1>"4.2"</formula1>
    </dataValidation>
    <dataValidation type="list" showDropDown="1" showInputMessage="1" showErrorMessage="1" prompt="Do not change the Line Numbers" sqref="A61" xr:uid="{FD4C1ED0-42B3-479E-9164-01D02803B28C}">
      <formula1>"2.3"</formula1>
    </dataValidation>
    <dataValidation type="list" showDropDown="1" showInputMessage="1" showErrorMessage="1" prompt="Do not change the Line Numbers" sqref="A64" xr:uid="{FCCFCB2F-C212-477A-8D06-64FC64AF080C}">
      <formula1>"2.3a"</formula1>
    </dataValidation>
    <dataValidation type="list" showDropDown="1" showInputMessage="1" showErrorMessage="1" prompt="Do not change the Line Numbers" sqref="A67" xr:uid="{7CEA96DF-18FD-4970-8DE2-B7CB77192DFD}">
      <formula1>"4.3"</formula1>
    </dataValidation>
    <dataValidation type="list" showDropDown="1" showInputMessage="1" showErrorMessage="1" prompt="Do not change the Line Numbers" sqref="A73:A75 A78 A81 A84 A87 A97 A100 A103 A106 A109 A112 A119 A122 A125 A132 A135" xr:uid="{1B48E33A-E8F5-4CED-8E2B-27E8776F6483}">
      <formula1>"1.4"</formula1>
    </dataValidation>
    <dataValidation type="list" showDropDown="1" showInputMessage="1" showErrorMessage="1" prompt="Do not change the Line Numbers" sqref="A76:A77" xr:uid="{D3DA4D52-523E-4862-B154-B7566FF0CF9A}">
      <formula1>"1.4a"</formula1>
    </dataValidation>
    <dataValidation type="list" showDropDown="1" showInputMessage="1" showErrorMessage="1" prompt="Do not change the Line Numbers" sqref="A79:A80" xr:uid="{5709C212-9F69-41A4-99A8-30E27B279417}">
      <formula1>"2.4"</formula1>
    </dataValidation>
    <dataValidation type="list" showDropDown="1" showInputMessage="1" showErrorMessage="1" prompt="Do not change the Line Numbers" sqref="A82:A83" xr:uid="{BE9D87AD-EB69-458D-B07A-D010CF29FB08}">
      <formula1>"2.4a"</formula1>
    </dataValidation>
    <dataValidation type="list" showDropDown="1" showInputMessage="1" showErrorMessage="1" prompt="Do not change the Line Numbers" sqref="A85:A86" xr:uid="{B105AB2F-2536-49E3-97B4-B5E1981620C9}">
      <formula1>"3.4"</formula1>
    </dataValidation>
    <dataValidation type="list" showDropDown="1" showInputMessage="1" showErrorMessage="1" prompt="Do not change the Line Numbers" sqref="A88:A90" xr:uid="{99DE981D-5408-4D68-BA27-31805F743A80}">
      <formula1>"4.4"</formula1>
    </dataValidation>
    <dataValidation type="list" showDropDown="1" showInputMessage="1" showErrorMessage="1" prompt="Do not change the Line Numbers" sqref="A95:A96" xr:uid="{987C169E-E33B-4B34-B701-1D8D424E3421}">
      <formula1>"1.5"</formula1>
    </dataValidation>
    <dataValidation type="list" showDropDown="1" showInputMessage="1" showErrorMessage="1" prompt="Do not change the Line Numbers" sqref="A98:A99" xr:uid="{067CB49B-CBE3-4DA9-874C-D4A89BEA8D48}">
      <formula1>"1.5a"</formula1>
    </dataValidation>
    <dataValidation type="list" showDropDown="1" showInputMessage="1" showErrorMessage="1" prompt="Do not change the Line Numbers" sqref="A101:A102" xr:uid="{C49B50DB-3587-471F-BF58-FA7F0D723548}">
      <formula1>"2.5"</formula1>
    </dataValidation>
    <dataValidation type="list" showDropDown="1" showInputMessage="1" showErrorMessage="1" prompt="Do not change the Line Numbers" sqref="A104:A105" xr:uid="{0D2751E7-4DE7-45C5-8132-2D82A9E7187C}">
      <formula1>"2.5a"</formula1>
    </dataValidation>
    <dataValidation type="list" showDropDown="1" showInputMessage="1" showErrorMessage="1" prompt="Do not change the Line Numbers" sqref="A107:A108" xr:uid="{416D1C3B-7C35-49B2-9E73-3A8240A907B3}">
      <formula1>"3.5"</formula1>
    </dataValidation>
    <dataValidation type="list" showDropDown="1" showInputMessage="1" showErrorMessage="1" prompt="Do not change the Line Numbers" sqref="A110:A111" xr:uid="{849832F9-7827-406C-9567-A9E9D0977AF8}">
      <formula1>"4.5"</formula1>
    </dataValidation>
    <dataValidation type="list" showDropDown="1" showInputMessage="1" showErrorMessage="1" prompt="Do not change the Line Numbers" sqref="A117:A118" xr:uid="{1C1F9186-A626-4FA5-A469-1E4986D4E725}">
      <formula1>"2.6"</formula1>
    </dataValidation>
    <dataValidation type="list" showDropDown="1" showInputMessage="1" showErrorMessage="1" prompt="Do not change the Line Numbers" sqref="A120:A121" xr:uid="{7F9E8240-0BD6-4E86-B033-6ABB5DC541AA}">
      <formula1>"2.6a"</formula1>
    </dataValidation>
    <dataValidation type="list" showDropDown="1" showInputMessage="1" showErrorMessage="1" prompt="Do not change the Line Numbers" sqref="A123:A124" xr:uid="{18DF7F92-D2C7-43DB-8063-885ED3D18F19}">
      <formula1>"4.6"</formula1>
    </dataValidation>
    <dataValidation type="list" showDropDown="1" showInputMessage="1" showErrorMessage="1" prompt="Do not change the Line Numbers" sqref="A130:A131" xr:uid="{B5D8103E-6DA8-4B93-BCD3-8AC3CB010D56}">
      <formula1>"2.7"</formula1>
    </dataValidation>
    <dataValidation type="list" showDropDown="1" showInputMessage="1" showErrorMessage="1" prompt="Do not change the Line Numbers" sqref="A133:A134" xr:uid="{9D5FF321-66AE-453C-A681-E952BF371E3C}">
      <formula1>"2.7a"</formula1>
    </dataValidation>
    <dataValidation type="list" showDropDown="1" showInputMessage="1" showErrorMessage="1" prompt="Do not change the Line Numbers" sqref="A136:A138" xr:uid="{F8DE5AAF-2C67-4A2F-9752-A56F51580549}">
      <formula1>"4.7"</formula1>
    </dataValidation>
    <dataValidation type="list" showDropDown="1" showInputMessage="1" showErrorMessage="1" error="Do not change Type of Service" sqref="B6 B9 B12 B15 B27 B30 B33 B36 B48 B51 B61 B64" xr:uid="{005A640A-BD55-47A7-B7EF-6667CF0D2478}">
      <formula1>"Flat"</formula1>
    </dataValidation>
    <dataValidation type="list" showDropDown="1" showInputMessage="1" showErrorMessage="1" error="Do not change Type of Service" sqref="B125 B87 B112 B73:B84 B95:B106 B109 B117:B122 B130:B135" xr:uid="{6773901A-2959-4AE3-B03F-E1EAE430D2F3}">
      <formula1>"Flat*"</formula1>
    </dataValidation>
    <dataValidation type="list" showDropDown="1" showInputMessage="1" showErrorMessage="1" error="Do not change Type of Service" sqref="B18 B21" xr:uid="{C7D15894-B81B-4EF5-BAAB-FE0A83AF1F14}">
      <formula1>"Measured"</formula1>
    </dataValidation>
    <dataValidation type="list" showDropDown="1" showInputMessage="1" showErrorMessage="1" error="Do not change Type of Service" sqref="B136:B138 B90 B110:B111 B85:B86 B88 B107:B108 B123:B124" xr:uid="{8F412EBF-DBA1-4080-9D25-C929CFD061D2}">
      <formula1>"Measured*"</formula1>
    </dataValidation>
    <dataValidation type="list" showDropDown="1" showInputMessage="1" showErrorMessage="1" error="Do not change Funding Type" sqref="G6:G7 G9:G10 G18:G19 G27:G28 G30:G31 G39:G40 G103 G81 G73:G78 G84:G87 G95:G100 G106:G109 G112 G119 G122 G125 G132 G135" xr:uid="{103013A6-E0D3-4ACE-894F-B4AEE3F867AD}">
      <formula1>"F"</formula1>
    </dataValidation>
    <dataValidation type="list" showDropDown="1" showInputMessage="1" showErrorMessage="1" error="Do not change Funding Type" sqref="G12:G13 G15:G16 G21:G22 G33:G34 G36:G37 G42:G43 G48:G49 G51:G52 G54:G55 G61:G62 G64:G65 G67:G68 G123:G124 G82:G83 G88:G90 G104:G105 G110:G111 G79:G80 G101:G102 G117:G118 G120:G121 G133:G134 G130:G131 G136:G138" xr:uid="{7172D4F5-2434-4858-BFCC-ABB58A9E12AC}">
      <formula1>"C"</formula1>
    </dataValidation>
    <dataValidation type="decimal" allowBlank="1" showInputMessage="1" showErrorMessage="1" errorTitle="Federal Subsidy" error="The maximum federal subsidy for meeting broadband standards is $9.25." sqref="I6:I7 I9:I10 I18:I19" xr:uid="{B326E54E-BF0C-4431-8927-ACEF58DFDF4F}">
      <formula1>0</formula1>
      <formula2>9.25</formula2>
    </dataValidation>
    <dataValidation type="decimal" allowBlank="1" showInputMessage="1" showErrorMessage="1" errorTitle="Funding Type C - State Makeup" error="Funding Type C receives a maximum of $9.25 if the service meets federal broadband standards. " sqref="J12:J13 J15:J16 J21:J22" xr:uid="{389510F8-F569-4D7C-A12F-909C2D7493D4}">
      <formula1>0</formula1>
      <formula2>9.25</formula2>
    </dataValidation>
    <dataValidation type="decimal" allowBlank="1" showInputMessage="1" showErrorMessage="1" errorTitle="Federal Subsidy" error="The maximum federal subsidy for meeting broadband standards is $34.25." sqref="I27:I28 I30:I31 I39:I40" xr:uid="{86B9E1DE-BB8D-4E90-835C-7350E62A3D9D}">
      <formula1>0</formula1>
      <formula2>34.25</formula2>
    </dataValidation>
    <dataValidation type="decimal" allowBlank="1" showInputMessage="1" showErrorMessage="1" errorTitle="Funding Type C - State Makeup" error="Funding Type C receives a maximum of $34.25 if the service meets federal broadband standards. " sqref="J67:J68 J36:J37 J42:J43 J48:J49 J51:J52 J54:J55 J61:J62 J64:J65 J33:J34" xr:uid="{E45913EB-56F4-4C99-8326-84747DDDAA4F}">
      <formula1>0</formula1>
      <formula2>34.25</formula2>
    </dataValidation>
    <dataValidation type="decimal" allowBlank="1" showInputMessage="1" showErrorMessage="1" error="The maximum federal subsidy for not meeting broadband standards is $5.25." sqref="I81 I73:I78 I84:I87 I97 I100 I103 I106 I109 I112 I119 I122 I125 I132 I135" xr:uid="{B08BD108-4F64-4DFA-AA19-00C6578A8BA9}">
      <formula1>0</formula1>
      <formula2>5.25</formula2>
    </dataValidation>
    <dataValidation type="decimal" allowBlank="1" showInputMessage="1" showErrorMessage="1" error="Funding Type C receives a maximum of $7.25 State makeup if the service does not meet federal broadband standards. " sqref="J82:J83 J88:J90 J79:J80" xr:uid="{705A25DC-8A29-4425-ADFB-EB03F6DFDAB5}">
      <formula1>0</formula1>
      <formula2>7.25</formula2>
    </dataValidation>
    <dataValidation type="decimal" allowBlank="1" showInputMessage="1" showErrorMessage="1" errorTitle="Federal Subsidy" error="The maximum federal subsidy for NOT meeting broadband standards is $30.25." sqref="I98:I99 I95:I96 I107:I108" xr:uid="{AB65E12D-F792-40B3-A034-F719D772E65F}">
      <formula1>0</formula1>
      <formula2>30.25</formula2>
    </dataValidation>
    <dataValidation type="decimal" allowBlank="1" showInputMessage="1" showErrorMessage="1" errorTitle="Funding Type C - State Makeup" error="Funding Type C receives a maximum of $32.25 if the service does not meet federal broadband standards. " sqref="J104:J105 J123:J124 J110:J111 J101:J102 J117:J118 J120:J121 J133:J134 J130:J131 J136:J138" xr:uid="{F10D69C1-CCA1-4C2E-89C7-BD5EA3F2854E}">
      <formula1>0</formula1>
      <formula2>32.25</formula2>
    </dataValidation>
    <dataValidation type="decimal" showInputMessage="1" showErrorMessage="1" error="Maximum Transition Bill Credit is $2.00 for 6 months for each subscriber." sqref="K9:K10 K15:K16 K30:K31 K36:K37 K51:K52 K64:K65 K120:K121 K82:K83 K76:K77 K98:K99 K104:K105 K133:K134" xr:uid="{EF54C90F-F217-47A3-8A26-E49A2D944811}">
      <formula1>0</formula1>
      <formula2>2</formula2>
    </dataValidation>
    <dataValidation type="decimal" allowBlank="1" showInputMessage="1" showErrorMessage="1" errorTitle="Funding Type F - State Makeup" error="Funding Type F receives a maximum of $2.00 if the service does not meet federal broadband standards. " sqref="J103 J81 J84:J87 J73:J78 J95:J100 J106:J109 J112 J119 J122 J125 J132 J135" xr:uid="{47EA74FF-6D3A-4776-B3A3-9DA57E51F1D8}">
      <formula1>0</formula1>
      <formula2>2</formula2>
    </dataValidation>
    <dataValidation type="list" allowBlank="1" showInputMessage="1" showErrorMessage="1" error="Please choose from the drop down list." sqref="F117:F125 F73:F90 F95:F112 F130:F138" xr:uid="{F19D1F7C-9C11-425A-8CED-B633EE42FCA9}">
      <formula1>"Voice, Bundled Voice"</formula1>
    </dataValidation>
    <dataValidation type="list" allowBlank="1" showInputMessage="1" showErrorMessage="1" error="Please choose from the drop down list." sqref="F6:F7 F9:F10 F12:F13 F15:F16 F18:F19 F21:F22 F27:F28 F30:F31 F39:F40 F33:F34 F36:F37 F42:F43 F48:F49 F51:F52 F54:F55 F61:F62 F64:F65 F67:F68" xr:uid="{74B98AD8-DB92-41AC-A719-57EC29B8EC8E}">
      <formula1>"Voice, Bundled Voice, Bundled Broadband, Bundled Voice and Broadband"</formula1>
    </dataValidation>
    <dataValidation type="decimal" allowBlank="1" showInputMessage="1" showErrorMessage="1" sqref="M73:M74 M76:M77 M79:M80 M82:M83 M85:M86 M88:M90 M95:M96 M98:M99 M101:M102 M104:M105 M107:M108 M110:M111 M117:M118 M120:M121" xr:uid="{443B1B39-1DFC-4127-8227-BF9B080B2D08}">
      <formula1>0</formula1>
      <formula2>14.85</formula2>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50A4-5216-4285-84A2-D41D77373AF5}">
  <dimension ref="A1:P75"/>
  <sheetViews>
    <sheetView zoomScale="130" zoomScaleNormal="130" workbookViewId="0">
      <selection activeCell="G11" sqref="G11"/>
    </sheetView>
  </sheetViews>
  <sheetFormatPr defaultRowHeight="12.75" x14ac:dyDescent="0.2"/>
  <cols>
    <col min="5" max="5" width="12" customWidth="1"/>
    <col min="6" max="6" width="26" customWidth="1"/>
    <col min="10" max="10" width="17.42578125" style="421" customWidth="1"/>
    <col min="11" max="11" width="14.5703125" customWidth="1"/>
  </cols>
  <sheetData>
    <row r="1" spans="1:16" ht="15.75" x14ac:dyDescent="0.25">
      <c r="A1" s="412" t="s">
        <v>440</v>
      </c>
      <c r="B1" s="113"/>
      <c r="C1" s="113"/>
      <c r="D1" s="113"/>
      <c r="E1" s="113"/>
      <c r="F1" s="113"/>
      <c r="G1" s="113"/>
      <c r="H1" s="113"/>
      <c r="I1" s="113"/>
      <c r="J1" s="415"/>
      <c r="K1" s="34"/>
      <c r="L1" s="34"/>
      <c r="M1" s="354"/>
      <c r="N1" s="34"/>
      <c r="O1" s="34"/>
      <c r="P1" s="73"/>
    </row>
    <row r="2" spans="1:16" ht="13.5" thickBot="1" x14ac:dyDescent="0.25">
      <c r="A2" s="112"/>
      <c r="B2" s="34"/>
      <c r="C2" s="34"/>
      <c r="D2" s="34"/>
      <c r="E2" s="34"/>
      <c r="F2" s="34"/>
      <c r="G2" s="243"/>
      <c r="H2" s="34"/>
      <c r="I2" s="34"/>
      <c r="J2" s="416"/>
      <c r="K2" s="34"/>
      <c r="L2" s="34"/>
      <c r="M2" s="354"/>
      <c r="N2" s="34"/>
      <c r="O2" s="34"/>
      <c r="P2" s="73"/>
    </row>
    <row r="3" spans="1:16" ht="13.5" thickBot="1" x14ac:dyDescent="0.25">
      <c r="A3" s="701" t="s">
        <v>144</v>
      </c>
      <c r="B3" s="701"/>
      <c r="C3" s="701"/>
      <c r="D3" s="701"/>
      <c r="E3" s="701"/>
      <c r="F3" s="701"/>
      <c r="G3" s="701"/>
      <c r="H3" s="701"/>
      <c r="I3" s="701"/>
      <c r="J3" s="701"/>
      <c r="K3" s="701"/>
      <c r="L3" s="701"/>
      <c r="M3" s="701"/>
      <c r="N3" s="701"/>
      <c r="O3" s="701"/>
      <c r="P3" s="701"/>
    </row>
    <row r="4" spans="1:16" ht="13.5" thickBot="1" x14ac:dyDescent="0.25">
      <c r="A4" s="58" t="s">
        <v>145</v>
      </c>
      <c r="B4" s="59" t="s">
        <v>146</v>
      </c>
      <c r="C4" s="59" t="s">
        <v>147</v>
      </c>
      <c r="D4" s="59" t="s">
        <v>148</v>
      </c>
      <c r="E4" s="59" t="s">
        <v>149</v>
      </c>
      <c r="F4" s="59" t="s">
        <v>150</v>
      </c>
      <c r="G4" s="59" t="s">
        <v>151</v>
      </c>
      <c r="H4" s="59" t="s">
        <v>152</v>
      </c>
      <c r="I4" s="59" t="s">
        <v>153</v>
      </c>
      <c r="J4" s="417" t="s">
        <v>154</v>
      </c>
      <c r="K4" s="59" t="s">
        <v>155</v>
      </c>
      <c r="L4" s="59" t="s">
        <v>156</v>
      </c>
      <c r="M4" s="59" t="s">
        <v>157</v>
      </c>
      <c r="N4" s="59" t="s">
        <v>158</v>
      </c>
      <c r="O4" s="59" t="s">
        <v>444</v>
      </c>
      <c r="P4" s="59" t="s">
        <v>312</v>
      </c>
    </row>
    <row r="5" spans="1:16" ht="115.5" thickBot="1" x14ac:dyDescent="0.25">
      <c r="A5" s="53" t="s">
        <v>159</v>
      </c>
      <c r="B5" s="53" t="s">
        <v>160</v>
      </c>
      <c r="C5" s="60" t="s">
        <v>161</v>
      </c>
      <c r="D5" s="60" t="s">
        <v>162</v>
      </c>
      <c r="E5" s="60" t="s">
        <v>132</v>
      </c>
      <c r="F5" s="60" t="s">
        <v>288</v>
      </c>
      <c r="G5" s="244" t="s">
        <v>163</v>
      </c>
      <c r="H5" s="60" t="s">
        <v>141</v>
      </c>
      <c r="I5" s="61" t="s">
        <v>448</v>
      </c>
      <c r="J5" s="413" t="s">
        <v>338</v>
      </c>
      <c r="K5" s="104" t="s">
        <v>164</v>
      </c>
      <c r="L5" s="60" t="s">
        <v>366</v>
      </c>
      <c r="M5" s="104" t="s">
        <v>165</v>
      </c>
      <c r="N5" s="53" t="s">
        <v>321</v>
      </c>
      <c r="O5" s="62" t="s">
        <v>166</v>
      </c>
      <c r="P5" s="63" t="s">
        <v>445</v>
      </c>
    </row>
    <row r="6" spans="1:16" ht="13.5" thickBot="1" x14ac:dyDescent="0.25">
      <c r="A6" s="397" t="s">
        <v>343</v>
      </c>
      <c r="B6" s="252" t="s">
        <v>167</v>
      </c>
      <c r="C6" s="65"/>
      <c r="D6" s="65"/>
      <c r="E6" s="173"/>
      <c r="F6" s="173"/>
      <c r="G6" s="398" t="s">
        <v>168</v>
      </c>
      <c r="H6" s="182"/>
      <c r="I6" s="448">
        <v>0</v>
      </c>
      <c r="J6" s="449"/>
      <c r="K6" s="394">
        <v>0</v>
      </c>
      <c r="L6" s="65">
        <f>C6+D6-H6-I6-J6-K6</f>
        <v>0</v>
      </c>
      <c r="M6" s="107">
        <v>14.85</v>
      </c>
      <c r="N6" s="65">
        <f>MIN(L6:M6)</f>
        <v>0</v>
      </c>
      <c r="O6" s="123"/>
      <c r="P6" s="66">
        <f>SUM(K6,N6:O6)</f>
        <v>0</v>
      </c>
    </row>
    <row r="7" spans="1:16" ht="13.5" thickBot="1" x14ac:dyDescent="0.25">
      <c r="A7" s="253"/>
      <c r="B7" s="67"/>
      <c r="C7" s="65"/>
      <c r="D7" s="65"/>
      <c r="E7" s="173"/>
      <c r="F7" s="173"/>
      <c r="G7" s="398" t="s">
        <v>168</v>
      </c>
      <c r="H7" s="182"/>
      <c r="I7" s="400">
        <v>0</v>
      </c>
      <c r="J7" s="449"/>
      <c r="K7" s="394">
        <v>0</v>
      </c>
      <c r="L7" s="65">
        <f>C7+D7-H7-I7-J7-K7</f>
        <v>0</v>
      </c>
      <c r="M7" s="71">
        <v>14.85</v>
      </c>
      <c r="N7" s="65">
        <f t="shared" ref="N7:N10" si="0">MIN(L7:M7)</f>
        <v>0</v>
      </c>
      <c r="O7" s="123"/>
      <c r="P7" s="66">
        <f>SUM(K7,N7:O7)</f>
        <v>0</v>
      </c>
    </row>
    <row r="8" spans="1:16" s="436" customFormat="1" ht="13.5" thickBot="1" x14ac:dyDescent="0.25">
      <c r="A8" s="176"/>
      <c r="B8" s="465"/>
      <c r="C8" s="106"/>
      <c r="D8" s="106"/>
      <c r="E8" s="283"/>
      <c r="F8" s="283"/>
      <c r="G8" s="283"/>
      <c r="H8" s="284"/>
      <c r="I8" s="254"/>
      <c r="J8" s="648"/>
      <c r="K8" s="369"/>
      <c r="L8" s="69"/>
      <c r="M8" s="106"/>
      <c r="N8" s="254"/>
      <c r="O8" s="380"/>
      <c r="P8" s="70"/>
    </row>
    <row r="9" spans="1:16" ht="13.5" thickBot="1" x14ac:dyDescent="0.25">
      <c r="A9" s="397" t="s">
        <v>344</v>
      </c>
      <c r="B9" s="252" t="s">
        <v>167</v>
      </c>
      <c r="C9" s="65"/>
      <c r="D9" s="65"/>
      <c r="E9" s="173"/>
      <c r="F9" s="173"/>
      <c r="G9" s="399" t="s">
        <v>169</v>
      </c>
      <c r="H9" s="182"/>
      <c r="I9" s="395">
        <v>0</v>
      </c>
      <c r="J9" s="449"/>
      <c r="K9" s="400">
        <v>0</v>
      </c>
      <c r="L9" s="65">
        <f>C9+D9-H9-I9-J9-K9</f>
        <v>0</v>
      </c>
      <c r="M9" s="71">
        <v>14.85</v>
      </c>
      <c r="N9" s="65">
        <f t="shared" si="0"/>
        <v>0</v>
      </c>
      <c r="O9" s="123"/>
      <c r="P9" s="66">
        <f t="shared" ref="P9:P10" si="1">SUM(K9,N9:O9)</f>
        <v>0</v>
      </c>
    </row>
    <row r="10" spans="1:16" ht="13.5" thickBot="1" x14ac:dyDescent="0.25">
      <c r="A10" s="249"/>
      <c r="B10" s="46"/>
      <c r="C10" s="71"/>
      <c r="D10" s="71"/>
      <c r="E10" s="175"/>
      <c r="F10" s="173"/>
      <c r="G10" s="399" t="s">
        <v>169</v>
      </c>
      <c r="H10" s="187"/>
      <c r="I10" s="395">
        <v>0</v>
      </c>
      <c r="J10" s="449"/>
      <c r="K10" s="400">
        <v>0</v>
      </c>
      <c r="L10" s="65">
        <f>C10+D10-H10-I10-J10-K10</f>
        <v>0</v>
      </c>
      <c r="M10" s="286">
        <v>14.85</v>
      </c>
      <c r="N10" s="65">
        <f t="shared" si="0"/>
        <v>0</v>
      </c>
      <c r="O10" s="123"/>
      <c r="P10" s="66">
        <f t="shared" si="1"/>
        <v>0</v>
      </c>
    </row>
    <row r="11" spans="1:16" s="436" customFormat="1" ht="13.5" thickBot="1" x14ac:dyDescent="0.25">
      <c r="A11" s="176"/>
      <c r="B11" s="465"/>
      <c r="C11" s="106"/>
      <c r="D11" s="106"/>
      <c r="E11" s="283"/>
      <c r="F11" s="283"/>
      <c r="G11" s="283"/>
      <c r="H11" s="284"/>
      <c r="I11" s="254"/>
      <c r="J11" s="648"/>
      <c r="K11" s="369"/>
      <c r="L11" s="69"/>
      <c r="M11" s="106"/>
      <c r="N11" s="254"/>
      <c r="O11" s="380"/>
      <c r="P11" s="70"/>
    </row>
    <row r="12" spans="1:16" ht="13.5" thickBot="1" x14ac:dyDescent="0.25">
      <c r="A12" s="42"/>
      <c r="B12" s="354"/>
      <c r="C12" s="354"/>
      <c r="D12" s="354"/>
      <c r="E12" s="354"/>
      <c r="F12" s="354"/>
      <c r="G12" s="250"/>
      <c r="H12" s="354"/>
      <c r="I12" s="354"/>
      <c r="J12" s="418"/>
      <c r="K12" s="354"/>
      <c r="L12" s="354"/>
      <c r="M12" s="354"/>
      <c r="N12" s="354"/>
      <c r="O12" s="354"/>
      <c r="P12" s="43"/>
    </row>
    <row r="13" spans="1:16" ht="13.5" thickBot="1" x14ac:dyDescent="0.25">
      <c r="A13" s="701" t="s">
        <v>171</v>
      </c>
      <c r="B13" s="701"/>
      <c r="C13" s="701"/>
      <c r="D13" s="701"/>
      <c r="E13" s="701"/>
      <c r="F13" s="701"/>
      <c r="G13" s="701"/>
      <c r="H13" s="701"/>
      <c r="I13" s="701"/>
      <c r="J13" s="701"/>
      <c r="K13" s="701"/>
      <c r="L13" s="701"/>
      <c r="M13" s="701"/>
      <c r="N13" s="701"/>
      <c r="O13" s="701"/>
      <c r="P13" s="701"/>
    </row>
    <row r="14" spans="1:16" ht="13.5" thickBot="1" x14ac:dyDescent="0.25">
      <c r="A14" s="58" t="s">
        <v>145</v>
      </c>
      <c r="B14" s="59" t="s">
        <v>146</v>
      </c>
      <c r="C14" s="59" t="s">
        <v>147</v>
      </c>
      <c r="D14" s="59" t="s">
        <v>148</v>
      </c>
      <c r="E14" s="59" t="s">
        <v>149</v>
      </c>
      <c r="F14" s="59" t="s">
        <v>150</v>
      </c>
      <c r="G14" s="59" t="s">
        <v>151</v>
      </c>
      <c r="H14" s="59" t="s">
        <v>152</v>
      </c>
      <c r="I14" s="59" t="s">
        <v>153</v>
      </c>
      <c r="J14" s="417" t="s">
        <v>154</v>
      </c>
      <c r="K14" s="59" t="s">
        <v>155</v>
      </c>
      <c r="L14" s="59" t="s">
        <v>156</v>
      </c>
      <c r="M14" s="59" t="s">
        <v>157</v>
      </c>
      <c r="N14" s="59" t="s">
        <v>158</v>
      </c>
      <c r="O14" s="59" t="s">
        <v>444</v>
      </c>
      <c r="P14" s="59" t="s">
        <v>312</v>
      </c>
    </row>
    <row r="15" spans="1:16" ht="115.5" thickBot="1" x14ac:dyDescent="0.25">
      <c r="A15" s="53" t="s">
        <v>159</v>
      </c>
      <c r="B15" s="53" t="s">
        <v>160</v>
      </c>
      <c r="C15" s="60" t="s">
        <v>161</v>
      </c>
      <c r="D15" s="60" t="s">
        <v>162</v>
      </c>
      <c r="E15" s="60" t="s">
        <v>132</v>
      </c>
      <c r="F15" s="60" t="s">
        <v>288</v>
      </c>
      <c r="G15" s="244" t="s">
        <v>163</v>
      </c>
      <c r="H15" s="60" t="s">
        <v>141</v>
      </c>
      <c r="I15" s="414" t="s">
        <v>339</v>
      </c>
      <c r="J15" s="413" t="s">
        <v>341</v>
      </c>
      <c r="K15" s="104" t="s">
        <v>342</v>
      </c>
      <c r="L15" s="60" t="s">
        <v>366</v>
      </c>
      <c r="M15" s="104" t="s">
        <v>165</v>
      </c>
      <c r="N15" s="53" t="s">
        <v>321</v>
      </c>
      <c r="O15" s="62" t="s">
        <v>166</v>
      </c>
      <c r="P15" s="63" t="s">
        <v>445</v>
      </c>
    </row>
    <row r="16" spans="1:16" ht="13.5" thickBot="1" x14ac:dyDescent="0.25">
      <c r="A16" s="245" t="s">
        <v>367</v>
      </c>
      <c r="B16" s="252" t="s">
        <v>167</v>
      </c>
      <c r="C16" s="123"/>
      <c r="D16" s="123"/>
      <c r="E16" s="173"/>
      <c r="F16" s="173"/>
      <c r="G16" s="398" t="s">
        <v>168</v>
      </c>
      <c r="H16" s="182"/>
      <c r="I16" s="400">
        <v>0</v>
      </c>
      <c r="J16" s="449"/>
      <c r="K16" s="394">
        <v>0</v>
      </c>
      <c r="L16" s="65">
        <f>C16+D16-H16-I16-J16-K16</f>
        <v>0</v>
      </c>
      <c r="M16" s="71">
        <v>14.85</v>
      </c>
      <c r="N16" s="71">
        <f>MIN(L16:M16)</f>
        <v>0</v>
      </c>
      <c r="O16" s="182"/>
      <c r="P16" s="66">
        <f t="shared" ref="P16:P17" si="2">SUM(K16,N16:O16)</f>
        <v>0</v>
      </c>
    </row>
    <row r="17" spans="1:16" ht="13.5" thickBot="1" x14ac:dyDescent="0.25">
      <c r="A17" s="253"/>
      <c r="B17" s="67"/>
      <c r="C17" s="123"/>
      <c r="D17" s="123"/>
      <c r="E17" s="173"/>
      <c r="F17" s="173"/>
      <c r="G17" s="398" t="s">
        <v>168</v>
      </c>
      <c r="H17" s="182"/>
      <c r="I17" s="400">
        <v>0</v>
      </c>
      <c r="J17" s="449"/>
      <c r="K17" s="394">
        <v>0</v>
      </c>
      <c r="L17" s="65">
        <f>C17+D17-H17-I17-J17-K17</f>
        <v>0</v>
      </c>
      <c r="M17" s="286">
        <v>14.85</v>
      </c>
      <c r="N17" s="71">
        <f t="shared" ref="N17:N20" si="3">MIN(L17:M17)</f>
        <v>0</v>
      </c>
      <c r="O17" s="182"/>
      <c r="P17" s="66">
        <f t="shared" si="2"/>
        <v>0</v>
      </c>
    </row>
    <row r="18" spans="1:16" s="436" customFormat="1" ht="13.5" thickBot="1" x14ac:dyDescent="0.25">
      <c r="A18" s="176"/>
      <c r="B18" s="465"/>
      <c r="C18" s="106"/>
      <c r="D18" s="106"/>
      <c r="E18" s="283"/>
      <c r="F18" s="283"/>
      <c r="G18" s="283"/>
      <c r="H18" s="284"/>
      <c r="I18" s="254"/>
      <c r="J18" s="648"/>
      <c r="K18" s="369"/>
      <c r="L18" s="69"/>
      <c r="M18" s="106"/>
      <c r="N18" s="254"/>
      <c r="O18" s="380"/>
      <c r="P18" s="70"/>
    </row>
    <row r="19" spans="1:16" ht="13.5" thickBot="1" x14ac:dyDescent="0.25">
      <c r="A19" s="178" t="s">
        <v>368</v>
      </c>
      <c r="B19" s="252" t="s">
        <v>167</v>
      </c>
      <c r="C19" s="123"/>
      <c r="D19" s="123"/>
      <c r="E19" s="173"/>
      <c r="F19" s="175"/>
      <c r="G19" s="399" t="s">
        <v>169</v>
      </c>
      <c r="H19" s="182"/>
      <c r="I19" s="395">
        <v>0</v>
      </c>
      <c r="J19" s="449"/>
      <c r="K19" s="400">
        <v>0</v>
      </c>
      <c r="L19" s="65">
        <f>C19+D19-H19-I19-J19-K19</f>
        <v>0</v>
      </c>
      <c r="M19" s="71">
        <v>14.85</v>
      </c>
      <c r="N19" s="71">
        <f t="shared" si="3"/>
        <v>0</v>
      </c>
      <c r="O19" s="182"/>
      <c r="P19" s="66">
        <f t="shared" ref="P19:P20" si="4">SUM(K19,N19:O19)</f>
        <v>0</v>
      </c>
    </row>
    <row r="20" spans="1:16" ht="13.5" thickBot="1" x14ac:dyDescent="0.25">
      <c r="A20" s="249"/>
      <c r="B20" s="46"/>
      <c r="C20" s="125"/>
      <c r="D20" s="125"/>
      <c r="E20" s="175"/>
      <c r="F20" s="173"/>
      <c r="G20" s="399" t="s">
        <v>169</v>
      </c>
      <c r="H20" s="187"/>
      <c r="I20" s="395">
        <v>0</v>
      </c>
      <c r="J20" s="449"/>
      <c r="K20" s="400">
        <v>0</v>
      </c>
      <c r="L20" s="65">
        <f>C20+D20-H20-I20-J20-K20</f>
        <v>0</v>
      </c>
      <c r="M20" s="286">
        <v>14.85</v>
      </c>
      <c r="N20" s="71">
        <f t="shared" si="3"/>
        <v>0</v>
      </c>
      <c r="O20" s="182"/>
      <c r="P20" s="66">
        <f t="shared" si="4"/>
        <v>0</v>
      </c>
    </row>
    <row r="21" spans="1:16" x14ac:dyDescent="0.2">
      <c r="A21" s="42"/>
      <c r="B21" s="354"/>
      <c r="C21" s="354"/>
      <c r="D21" s="354"/>
      <c r="E21" s="354"/>
      <c r="F21" s="354"/>
      <c r="G21" s="250"/>
      <c r="H21" s="354"/>
      <c r="I21" s="354"/>
      <c r="J21" s="418"/>
      <c r="K21" s="354"/>
      <c r="L21" s="354"/>
      <c r="M21" s="354"/>
      <c r="N21" s="354"/>
      <c r="O21" s="354"/>
      <c r="P21" s="43"/>
    </row>
    <row r="22" spans="1:16" s="436" customFormat="1" ht="13.5" thickBot="1" x14ac:dyDescent="0.25">
      <c r="A22" s="442"/>
      <c r="B22" s="439"/>
      <c r="C22" s="439"/>
      <c r="D22" s="439"/>
      <c r="E22" s="439"/>
      <c r="F22" s="439"/>
      <c r="G22" s="250"/>
      <c r="H22" s="439"/>
      <c r="I22" s="439"/>
      <c r="J22" s="418"/>
      <c r="K22" s="439"/>
      <c r="L22" s="439"/>
      <c r="M22" s="439"/>
      <c r="N22" s="439"/>
      <c r="O22" s="439"/>
      <c r="P22" s="440"/>
    </row>
    <row r="23" spans="1:16" ht="13.5" thickBot="1" x14ac:dyDescent="0.25">
      <c r="A23" s="701" t="s">
        <v>172</v>
      </c>
      <c r="B23" s="701"/>
      <c r="C23" s="701"/>
      <c r="D23" s="701"/>
      <c r="E23" s="701"/>
      <c r="F23" s="701"/>
      <c r="G23" s="701"/>
      <c r="H23" s="701"/>
      <c r="I23" s="701"/>
      <c r="J23" s="701"/>
      <c r="K23" s="701"/>
      <c r="L23" s="701"/>
      <c r="M23" s="701"/>
      <c r="N23" s="701"/>
      <c r="O23" s="701"/>
      <c r="P23" s="701"/>
    </row>
    <row r="24" spans="1:16" ht="13.5" thickBot="1" x14ac:dyDescent="0.25">
      <c r="A24" s="58" t="s">
        <v>145</v>
      </c>
      <c r="B24" s="59" t="s">
        <v>146</v>
      </c>
      <c r="C24" s="59" t="s">
        <v>147</v>
      </c>
      <c r="D24" s="59" t="s">
        <v>148</v>
      </c>
      <c r="E24" s="59" t="s">
        <v>149</v>
      </c>
      <c r="F24" s="59" t="s">
        <v>150</v>
      </c>
      <c r="G24" s="59" t="s">
        <v>151</v>
      </c>
      <c r="H24" s="59" t="s">
        <v>152</v>
      </c>
      <c r="I24" s="59" t="s">
        <v>153</v>
      </c>
      <c r="J24" s="417" t="s">
        <v>154</v>
      </c>
      <c r="K24" s="59" t="s">
        <v>155</v>
      </c>
      <c r="L24" s="59" t="s">
        <v>156</v>
      </c>
      <c r="M24" s="59" t="s">
        <v>157</v>
      </c>
      <c r="N24" s="59" t="s">
        <v>158</v>
      </c>
      <c r="O24" s="59" t="s">
        <v>444</v>
      </c>
      <c r="P24" s="59" t="s">
        <v>312</v>
      </c>
    </row>
    <row r="25" spans="1:16" ht="115.5" thickBot="1" x14ac:dyDescent="0.25">
      <c r="A25" s="53" t="s">
        <v>159</v>
      </c>
      <c r="B25" s="53" t="s">
        <v>160</v>
      </c>
      <c r="C25" s="60" t="s">
        <v>161</v>
      </c>
      <c r="D25" s="60" t="s">
        <v>162</v>
      </c>
      <c r="E25" s="60" t="s">
        <v>132</v>
      </c>
      <c r="F25" s="60" t="s">
        <v>288</v>
      </c>
      <c r="G25" s="244" t="s">
        <v>163</v>
      </c>
      <c r="H25" s="60" t="s">
        <v>141</v>
      </c>
      <c r="I25" s="61" t="s">
        <v>448</v>
      </c>
      <c r="J25" s="413" t="s">
        <v>338</v>
      </c>
      <c r="K25" s="104" t="s">
        <v>164</v>
      </c>
      <c r="L25" s="60" t="s">
        <v>366</v>
      </c>
      <c r="M25" s="104" t="s">
        <v>165</v>
      </c>
      <c r="N25" s="53" t="s">
        <v>321</v>
      </c>
      <c r="O25" s="62" t="s">
        <v>166</v>
      </c>
      <c r="P25" s="63" t="s">
        <v>445</v>
      </c>
    </row>
    <row r="26" spans="1:16" ht="13.5" thickBot="1" x14ac:dyDescent="0.25">
      <c r="A26" s="178" t="s">
        <v>369</v>
      </c>
      <c r="B26" s="252" t="s">
        <v>167</v>
      </c>
      <c r="C26" s="123"/>
      <c r="D26" s="123"/>
      <c r="E26" s="173"/>
      <c r="F26" s="173"/>
      <c r="G26" s="399" t="s">
        <v>169</v>
      </c>
      <c r="H26" s="182"/>
      <c r="I26" s="395">
        <v>0</v>
      </c>
      <c r="J26" s="449"/>
      <c r="K26" s="400">
        <v>0</v>
      </c>
      <c r="L26" s="65">
        <f>C26+D26-H26-I26-J26-K26</f>
        <v>0</v>
      </c>
      <c r="M26" s="71">
        <v>14.85</v>
      </c>
      <c r="N26" s="71">
        <f>MIN(L26:M26)</f>
        <v>0</v>
      </c>
      <c r="O26" s="182"/>
      <c r="P26" s="66">
        <f>SUM(K26,N26:O26)</f>
        <v>0</v>
      </c>
    </row>
    <row r="27" spans="1:16" ht="13.5" thickBot="1" x14ac:dyDescent="0.25">
      <c r="A27" s="249"/>
      <c r="B27" s="46"/>
      <c r="C27" s="125"/>
      <c r="D27" s="125"/>
      <c r="E27" s="175"/>
      <c r="F27" s="173"/>
      <c r="G27" s="399" t="s">
        <v>169</v>
      </c>
      <c r="H27" s="187"/>
      <c r="I27" s="395">
        <v>0</v>
      </c>
      <c r="J27" s="449"/>
      <c r="K27" s="400">
        <v>0</v>
      </c>
      <c r="L27" s="65">
        <f>C27+D27-H27-I27-J27-K27</f>
        <v>0</v>
      </c>
      <c r="M27" s="71">
        <v>14.85</v>
      </c>
      <c r="N27" s="71">
        <f t="shared" ref="N27" si="5">MIN(L27:M27)</f>
        <v>0</v>
      </c>
      <c r="O27" s="182"/>
      <c r="P27" s="66">
        <f t="shared" ref="P27" si="6">SUM(K27,N27:O27)</f>
        <v>0</v>
      </c>
    </row>
    <row r="28" spans="1:16" x14ac:dyDescent="0.2">
      <c r="A28" s="42"/>
      <c r="B28" s="354"/>
      <c r="C28" s="354"/>
      <c r="D28" s="354"/>
      <c r="E28" s="354"/>
      <c r="F28" s="354"/>
      <c r="G28" s="250"/>
      <c r="H28" s="354"/>
      <c r="I28" s="354"/>
      <c r="J28" s="418"/>
      <c r="K28" s="354"/>
      <c r="L28" s="354"/>
      <c r="M28" s="354"/>
      <c r="N28" s="354"/>
      <c r="O28" s="354"/>
      <c r="P28" s="43"/>
    </row>
    <row r="29" spans="1:16" ht="13.5" thickBot="1" x14ac:dyDescent="0.25">
      <c r="A29" s="42"/>
      <c r="B29" s="354"/>
      <c r="C29" s="354"/>
      <c r="D29" s="354"/>
      <c r="E29" s="354"/>
      <c r="F29" s="354"/>
      <c r="G29" s="250"/>
      <c r="H29" s="354"/>
      <c r="I29" s="354"/>
      <c r="J29" s="418"/>
      <c r="K29" s="354"/>
      <c r="L29" s="354"/>
      <c r="M29" s="354"/>
      <c r="N29" s="354"/>
      <c r="O29" s="354"/>
      <c r="P29" s="43"/>
    </row>
    <row r="30" spans="1:16" ht="13.5" thickBot="1" x14ac:dyDescent="0.25">
      <c r="A30" s="701" t="s">
        <v>173</v>
      </c>
      <c r="B30" s="701"/>
      <c r="C30" s="701"/>
      <c r="D30" s="701"/>
      <c r="E30" s="701"/>
      <c r="F30" s="701"/>
      <c r="G30" s="701"/>
      <c r="H30" s="701"/>
      <c r="I30" s="701"/>
      <c r="J30" s="701"/>
      <c r="K30" s="701"/>
      <c r="L30" s="701"/>
      <c r="M30" s="701"/>
      <c r="N30" s="701"/>
      <c r="O30" s="701"/>
      <c r="P30" s="701"/>
    </row>
    <row r="31" spans="1:16" ht="13.5" thickBot="1" x14ac:dyDescent="0.25">
      <c r="A31" s="58" t="s">
        <v>145</v>
      </c>
      <c r="B31" s="59" t="s">
        <v>146</v>
      </c>
      <c r="C31" s="59" t="s">
        <v>147</v>
      </c>
      <c r="D31" s="59" t="s">
        <v>148</v>
      </c>
      <c r="E31" s="59" t="s">
        <v>149</v>
      </c>
      <c r="F31" s="59" t="s">
        <v>150</v>
      </c>
      <c r="G31" s="59" t="s">
        <v>151</v>
      </c>
      <c r="H31" s="59" t="s">
        <v>152</v>
      </c>
      <c r="I31" s="59" t="s">
        <v>153</v>
      </c>
      <c r="J31" s="417" t="s">
        <v>154</v>
      </c>
      <c r="K31" s="59" t="s">
        <v>155</v>
      </c>
      <c r="L31" s="59" t="s">
        <v>156</v>
      </c>
      <c r="M31" s="59" t="s">
        <v>157</v>
      </c>
      <c r="N31" s="59" t="s">
        <v>158</v>
      </c>
      <c r="O31" s="59" t="s">
        <v>444</v>
      </c>
      <c r="P31" s="59" t="s">
        <v>312</v>
      </c>
    </row>
    <row r="32" spans="1:16" ht="115.5" thickBot="1" x14ac:dyDescent="0.25">
      <c r="A32" s="53" t="s">
        <v>159</v>
      </c>
      <c r="B32" s="53" t="s">
        <v>160</v>
      </c>
      <c r="C32" s="60" t="s">
        <v>161</v>
      </c>
      <c r="D32" s="60" t="s">
        <v>162</v>
      </c>
      <c r="E32" s="60" t="s">
        <v>132</v>
      </c>
      <c r="F32" s="60" t="s">
        <v>288</v>
      </c>
      <c r="G32" s="244" t="s">
        <v>163</v>
      </c>
      <c r="H32" s="60" t="s">
        <v>141</v>
      </c>
      <c r="I32" s="414" t="s">
        <v>339</v>
      </c>
      <c r="J32" s="413" t="s">
        <v>341</v>
      </c>
      <c r="K32" s="104" t="s">
        <v>342</v>
      </c>
      <c r="L32" s="60" t="s">
        <v>366</v>
      </c>
      <c r="M32" s="104" t="s">
        <v>165</v>
      </c>
      <c r="N32" s="53" t="s">
        <v>321</v>
      </c>
      <c r="O32" s="62" t="s">
        <v>166</v>
      </c>
      <c r="P32" s="63" t="s">
        <v>445</v>
      </c>
    </row>
    <row r="33" spans="1:16" ht="13.5" thickBot="1" x14ac:dyDescent="0.25">
      <c r="A33" s="178" t="s">
        <v>370</v>
      </c>
      <c r="B33" s="252" t="s">
        <v>167</v>
      </c>
      <c r="C33" s="123"/>
      <c r="D33" s="123"/>
      <c r="E33" s="173"/>
      <c r="F33" s="173"/>
      <c r="G33" s="399" t="s">
        <v>169</v>
      </c>
      <c r="H33" s="182"/>
      <c r="I33" s="395">
        <v>0</v>
      </c>
      <c r="J33" s="449"/>
      <c r="K33" s="400">
        <v>0</v>
      </c>
      <c r="L33" s="65">
        <f>C33+D33-H33-I33-J33-K33</f>
        <v>0</v>
      </c>
      <c r="M33" s="385">
        <v>14.85</v>
      </c>
      <c r="N33" s="71">
        <f>MIN(L33:M33)</f>
        <v>0</v>
      </c>
      <c r="O33" s="182"/>
      <c r="P33" s="66">
        <f>SUM(K33,N33:O33)</f>
        <v>0</v>
      </c>
    </row>
    <row r="34" spans="1:16" ht="13.5" thickBot="1" x14ac:dyDescent="0.25">
      <c r="A34" s="249"/>
      <c r="B34" s="46"/>
      <c r="C34" s="125"/>
      <c r="D34" s="125"/>
      <c r="E34" s="175"/>
      <c r="F34" s="173"/>
      <c r="G34" s="399" t="s">
        <v>169</v>
      </c>
      <c r="H34" s="187"/>
      <c r="I34" s="395">
        <v>0</v>
      </c>
      <c r="J34" s="449"/>
      <c r="K34" s="400">
        <v>0</v>
      </c>
      <c r="L34" s="65">
        <f>C34+D34-H34-I34-J34-K34</f>
        <v>0</v>
      </c>
      <c r="M34" s="385">
        <v>14.85</v>
      </c>
      <c r="N34" s="71">
        <f t="shared" ref="N34" si="7">MIN(L34:M34)</f>
        <v>0</v>
      </c>
      <c r="O34" s="182"/>
      <c r="P34" s="66">
        <f>SUM(K34,N34:O34)</f>
        <v>0</v>
      </c>
    </row>
    <row r="35" spans="1:16" x14ac:dyDescent="0.2">
      <c r="A35" s="410"/>
      <c r="B35" s="355"/>
      <c r="C35" s="355"/>
      <c r="D35" s="355"/>
      <c r="E35" s="355"/>
      <c r="F35" s="355"/>
      <c r="G35" s="178"/>
      <c r="H35" s="355"/>
      <c r="I35" s="118"/>
      <c r="J35" s="419"/>
      <c r="K35" s="355"/>
      <c r="L35" s="355"/>
      <c r="M35" s="355"/>
      <c r="N35" s="355"/>
      <c r="O35" s="355"/>
      <c r="P35" s="47"/>
    </row>
    <row r="36" spans="1:16" s="436" customFormat="1" ht="13.5" thickBot="1" x14ac:dyDescent="0.25">
      <c r="A36" s="411"/>
      <c r="B36" s="355"/>
      <c r="C36" s="355"/>
      <c r="D36" s="355"/>
      <c r="E36" s="355"/>
      <c r="F36" s="355"/>
      <c r="G36" s="447"/>
      <c r="H36" s="355"/>
      <c r="I36" s="118"/>
      <c r="J36" s="419"/>
      <c r="K36" s="355"/>
      <c r="L36" s="355"/>
      <c r="M36" s="355"/>
      <c r="N36" s="355"/>
      <c r="O36" s="355"/>
      <c r="P36" s="441"/>
    </row>
    <row r="37" spans="1:16" ht="13.5" thickBot="1" x14ac:dyDescent="0.25">
      <c r="A37" s="693" t="s">
        <v>174</v>
      </c>
      <c r="B37" s="693"/>
      <c r="C37" s="693"/>
      <c r="D37" s="693"/>
      <c r="E37" s="693"/>
      <c r="F37" s="693"/>
      <c r="G37" s="693"/>
      <c r="H37" s="693"/>
      <c r="I37" s="693"/>
      <c r="J37" s="693"/>
      <c r="K37" s="693"/>
      <c r="L37" s="693"/>
      <c r="M37" s="693"/>
      <c r="N37" s="693"/>
      <c r="O37" s="693"/>
      <c r="P37" s="693"/>
    </row>
    <row r="38" spans="1:16" ht="13.5" thickBot="1" x14ac:dyDescent="0.25">
      <c r="A38" s="327" t="s">
        <v>145</v>
      </c>
      <c r="B38" s="328" t="s">
        <v>146</v>
      </c>
      <c r="C38" s="328" t="s">
        <v>147</v>
      </c>
      <c r="D38" s="328" t="s">
        <v>148</v>
      </c>
      <c r="E38" s="328" t="s">
        <v>149</v>
      </c>
      <c r="F38" s="59" t="s">
        <v>150</v>
      </c>
      <c r="G38" s="59" t="s">
        <v>151</v>
      </c>
      <c r="H38" s="59" t="s">
        <v>152</v>
      </c>
      <c r="I38" s="59" t="s">
        <v>153</v>
      </c>
      <c r="J38" s="417" t="s">
        <v>154</v>
      </c>
      <c r="K38" s="59" t="s">
        <v>155</v>
      </c>
      <c r="L38" s="59" t="s">
        <v>156</v>
      </c>
      <c r="M38" s="59" t="s">
        <v>157</v>
      </c>
      <c r="N38" s="59" t="s">
        <v>158</v>
      </c>
      <c r="O38" s="59" t="s">
        <v>444</v>
      </c>
      <c r="P38" s="59" t="s">
        <v>312</v>
      </c>
    </row>
    <row r="39" spans="1:16" ht="115.5" thickBot="1" x14ac:dyDescent="0.25">
      <c r="A39" s="329" t="s">
        <v>159</v>
      </c>
      <c r="B39" s="329" t="s">
        <v>160</v>
      </c>
      <c r="C39" s="330" t="s">
        <v>161</v>
      </c>
      <c r="D39" s="330" t="s">
        <v>162</v>
      </c>
      <c r="E39" s="330" t="s">
        <v>132</v>
      </c>
      <c r="F39" s="60" t="s">
        <v>288</v>
      </c>
      <c r="G39" s="331" t="s">
        <v>163</v>
      </c>
      <c r="H39" s="330" t="s">
        <v>141</v>
      </c>
      <c r="I39" s="330" t="s">
        <v>446</v>
      </c>
      <c r="J39" s="413" t="s">
        <v>338</v>
      </c>
      <c r="K39" s="332" t="s">
        <v>447</v>
      </c>
      <c r="L39" s="60" t="s">
        <v>366</v>
      </c>
      <c r="M39" s="332" t="s">
        <v>165</v>
      </c>
      <c r="N39" s="53" t="s">
        <v>321</v>
      </c>
      <c r="O39" s="333" t="s">
        <v>166</v>
      </c>
      <c r="P39" s="63" t="s">
        <v>445</v>
      </c>
    </row>
    <row r="40" spans="1:16" ht="13.5" thickBot="1" x14ac:dyDescent="0.25">
      <c r="A40" s="459" t="s">
        <v>371</v>
      </c>
      <c r="B40" s="460" t="s">
        <v>176</v>
      </c>
      <c r="C40" s="336"/>
      <c r="D40" s="336"/>
      <c r="E40" s="337"/>
      <c r="F40" s="173"/>
      <c r="G40" s="398" t="s">
        <v>168</v>
      </c>
      <c r="H40" s="338"/>
      <c r="I40" s="400">
        <v>0</v>
      </c>
      <c r="J40" s="449"/>
      <c r="K40" s="400">
        <v>0</v>
      </c>
      <c r="L40" s="65">
        <f>C40+D40-H40-I40-J40-K40</f>
        <v>0</v>
      </c>
      <c r="M40" s="341">
        <v>14.85</v>
      </c>
      <c r="N40" s="336">
        <f t="shared" ref="N40:N43" si="8">MIN(L40:M40)</f>
        <v>0</v>
      </c>
      <c r="O40" s="339"/>
      <c r="P40" s="66">
        <f t="shared" ref="P40:P41" si="9">SUM(K40,N40:O40)</f>
        <v>0</v>
      </c>
    </row>
    <row r="41" spans="1:16" s="436" customFormat="1" ht="13.5" thickBot="1" x14ac:dyDescent="0.25">
      <c r="A41" s="396"/>
      <c r="B41" s="335"/>
      <c r="C41" s="336"/>
      <c r="D41" s="336"/>
      <c r="E41" s="337"/>
      <c r="F41" s="173"/>
      <c r="G41" s="444" t="s">
        <v>168</v>
      </c>
      <c r="H41" s="338"/>
      <c r="I41" s="448">
        <v>0</v>
      </c>
      <c r="J41" s="449"/>
      <c r="K41" s="448">
        <v>0</v>
      </c>
      <c r="L41" s="65">
        <f>C41+D41-H41-I41-J41-K41</f>
        <v>0</v>
      </c>
      <c r="M41" s="105">
        <v>14.85</v>
      </c>
      <c r="N41" s="336">
        <f t="shared" ref="N41" si="10">MIN(L41:M41)</f>
        <v>0</v>
      </c>
      <c r="O41" s="339"/>
      <c r="P41" s="66">
        <f t="shared" si="9"/>
        <v>0</v>
      </c>
    </row>
    <row r="42" spans="1:16" s="436" customFormat="1" ht="13.5" thickBot="1" x14ac:dyDescent="0.25">
      <c r="A42" s="176"/>
      <c r="B42" s="465"/>
      <c r="C42" s="106"/>
      <c r="D42" s="106"/>
      <c r="E42" s="283"/>
      <c r="F42" s="283"/>
      <c r="G42" s="283"/>
      <c r="H42" s="284"/>
      <c r="I42" s="254"/>
      <c r="J42" s="648"/>
      <c r="K42" s="369"/>
      <c r="L42" s="69"/>
      <c r="M42" s="106"/>
      <c r="N42" s="254"/>
      <c r="O42" s="380"/>
      <c r="P42" s="70"/>
    </row>
    <row r="43" spans="1:16" ht="13.5" thickBot="1" x14ac:dyDescent="0.25">
      <c r="A43" s="462" t="s">
        <v>372</v>
      </c>
      <c r="B43" s="461" t="s">
        <v>176</v>
      </c>
      <c r="C43" s="336"/>
      <c r="D43" s="336"/>
      <c r="E43" s="337"/>
      <c r="F43" s="173"/>
      <c r="G43" s="399" t="s">
        <v>169</v>
      </c>
      <c r="H43" s="338"/>
      <c r="I43" s="395">
        <v>0</v>
      </c>
      <c r="J43" s="449"/>
      <c r="K43" s="400">
        <v>0</v>
      </c>
      <c r="L43" s="65">
        <f>C43+D43-H43-I43-J43-K43</f>
        <v>0</v>
      </c>
      <c r="M43" s="341">
        <v>14.85</v>
      </c>
      <c r="N43" s="336">
        <f t="shared" si="8"/>
        <v>0</v>
      </c>
      <c r="O43" s="339"/>
      <c r="P43" s="66">
        <f t="shared" ref="P43:P44" si="11">SUM(K43,N43:O43)</f>
        <v>0</v>
      </c>
    </row>
    <row r="44" spans="1:16" s="436" customFormat="1" ht="13.5" thickBot="1" x14ac:dyDescent="0.25">
      <c r="A44" s="476"/>
      <c r="B44" s="493"/>
      <c r="C44" s="497"/>
      <c r="D44" s="497"/>
      <c r="E44" s="371"/>
      <c r="F44" s="175"/>
      <c r="G44" s="451" t="s">
        <v>169</v>
      </c>
      <c r="H44" s="338"/>
      <c r="I44" s="395">
        <v>0</v>
      </c>
      <c r="J44" s="449"/>
      <c r="K44" s="448">
        <v>0</v>
      </c>
      <c r="L44" s="65">
        <f>C44+D44-H44-I44-J44-K44</f>
        <v>0</v>
      </c>
      <c r="M44" s="105">
        <v>14.85</v>
      </c>
      <c r="N44" s="336">
        <f t="shared" ref="N44" si="12">MIN(L44:M44)</f>
        <v>0</v>
      </c>
      <c r="O44" s="339"/>
      <c r="P44" s="66">
        <f t="shared" si="11"/>
        <v>0</v>
      </c>
    </row>
    <row r="45" spans="1:16" x14ac:dyDescent="0.2">
      <c r="A45" s="310"/>
      <c r="B45" s="114"/>
      <c r="C45" s="117"/>
      <c r="D45" s="117"/>
      <c r="E45" s="311"/>
      <c r="F45" s="311"/>
      <c r="G45" s="311"/>
      <c r="H45" s="312"/>
      <c r="I45" s="313"/>
      <c r="J45" s="420"/>
      <c r="K45" s="314"/>
      <c r="L45" s="117"/>
      <c r="M45" s="117"/>
      <c r="N45" s="117"/>
      <c r="O45" s="313"/>
      <c r="P45" s="117"/>
    </row>
    <row r="46" spans="1:16" s="436" customFormat="1" ht="13.5" thickBot="1" x14ac:dyDescent="0.25">
      <c r="A46" s="310"/>
      <c r="B46" s="114"/>
      <c r="C46" s="117"/>
      <c r="D46" s="117"/>
      <c r="E46" s="311"/>
      <c r="F46" s="311"/>
      <c r="G46" s="311"/>
      <c r="H46" s="312"/>
      <c r="I46" s="313"/>
      <c r="J46" s="420"/>
      <c r="K46" s="314"/>
      <c r="L46" s="117"/>
      <c r="M46" s="117"/>
      <c r="N46" s="117"/>
      <c r="O46" s="313"/>
      <c r="P46" s="117"/>
    </row>
    <row r="47" spans="1:16" ht="13.5" thickBot="1" x14ac:dyDescent="0.25">
      <c r="A47" s="693" t="s">
        <v>178</v>
      </c>
      <c r="B47" s="693"/>
      <c r="C47" s="693"/>
      <c r="D47" s="693"/>
      <c r="E47" s="693"/>
      <c r="F47" s="693"/>
      <c r="G47" s="693"/>
      <c r="H47" s="693"/>
      <c r="I47" s="693"/>
      <c r="J47" s="693"/>
      <c r="K47" s="693"/>
      <c r="L47" s="693"/>
      <c r="M47" s="693"/>
      <c r="N47" s="693"/>
      <c r="O47" s="693"/>
      <c r="P47" s="693"/>
    </row>
    <row r="48" spans="1:16" ht="13.5" thickBot="1" x14ac:dyDescent="0.25">
      <c r="A48" s="342" t="s">
        <v>145</v>
      </c>
      <c r="B48" s="343" t="s">
        <v>146</v>
      </c>
      <c r="C48" s="343" t="s">
        <v>147</v>
      </c>
      <c r="D48" s="343" t="s">
        <v>148</v>
      </c>
      <c r="E48" s="343" t="s">
        <v>149</v>
      </c>
      <c r="F48" s="59" t="s">
        <v>150</v>
      </c>
      <c r="G48" s="59" t="s">
        <v>151</v>
      </c>
      <c r="H48" s="59" t="s">
        <v>152</v>
      </c>
      <c r="I48" s="59" t="s">
        <v>153</v>
      </c>
      <c r="J48" s="417" t="s">
        <v>154</v>
      </c>
      <c r="K48" s="59" t="s">
        <v>155</v>
      </c>
      <c r="L48" s="59" t="s">
        <v>156</v>
      </c>
      <c r="M48" s="59" t="s">
        <v>157</v>
      </c>
      <c r="N48" s="59" t="s">
        <v>158</v>
      </c>
      <c r="O48" s="59" t="s">
        <v>444</v>
      </c>
      <c r="P48" s="59" t="s">
        <v>312</v>
      </c>
    </row>
    <row r="49" spans="1:16" ht="115.5" thickBot="1" x14ac:dyDescent="0.25">
      <c r="A49" s="63" t="s">
        <v>159</v>
      </c>
      <c r="B49" s="63" t="s">
        <v>160</v>
      </c>
      <c r="C49" s="61" t="s">
        <v>161</v>
      </c>
      <c r="D49" s="61" t="s">
        <v>162</v>
      </c>
      <c r="E49" s="61" t="s">
        <v>132</v>
      </c>
      <c r="F49" s="60" t="s">
        <v>288</v>
      </c>
      <c r="G49" s="344" t="s">
        <v>163</v>
      </c>
      <c r="H49" s="61" t="s">
        <v>141</v>
      </c>
      <c r="I49" s="414" t="s">
        <v>340</v>
      </c>
      <c r="J49" s="413" t="s">
        <v>341</v>
      </c>
      <c r="K49" s="345" t="s">
        <v>179</v>
      </c>
      <c r="L49" s="60" t="s">
        <v>366</v>
      </c>
      <c r="M49" s="345" t="s">
        <v>165</v>
      </c>
      <c r="N49" s="53" t="s">
        <v>321</v>
      </c>
      <c r="O49" s="346" t="s">
        <v>166</v>
      </c>
      <c r="P49" s="63" t="s">
        <v>445</v>
      </c>
    </row>
    <row r="50" spans="1:16" ht="13.5" thickBot="1" x14ac:dyDescent="0.25">
      <c r="A50" s="347" t="s">
        <v>373</v>
      </c>
      <c r="B50" s="460" t="s">
        <v>176</v>
      </c>
      <c r="C50" s="255"/>
      <c r="D50" s="255"/>
      <c r="E50" s="348"/>
      <c r="F50" s="173"/>
      <c r="G50" s="398" t="s">
        <v>168</v>
      </c>
      <c r="H50" s="349"/>
      <c r="I50" s="400">
        <v>0</v>
      </c>
      <c r="J50" s="449"/>
      <c r="K50" s="400">
        <v>0</v>
      </c>
      <c r="L50" s="65">
        <f>C50+D50-H50-I50-J50-K50</f>
        <v>0</v>
      </c>
      <c r="M50" s="105">
        <v>14.85</v>
      </c>
      <c r="N50" s="105">
        <f>MIN(L50:M50)</f>
        <v>0</v>
      </c>
      <c r="O50" s="349"/>
      <c r="P50" s="66">
        <f t="shared" ref="P50:P51" si="13">SUM(K50,N50:O50)</f>
        <v>0</v>
      </c>
    </row>
    <row r="51" spans="1:16" s="436" customFormat="1" ht="13.5" thickBot="1" x14ac:dyDescent="0.25">
      <c r="A51" s="480"/>
      <c r="B51" s="335"/>
      <c r="C51" s="255"/>
      <c r="D51" s="255"/>
      <c r="E51" s="348"/>
      <c r="F51" s="173"/>
      <c r="G51" s="444" t="s">
        <v>168</v>
      </c>
      <c r="H51" s="349"/>
      <c r="I51" s="448">
        <v>0</v>
      </c>
      <c r="J51" s="449"/>
      <c r="K51" s="448">
        <v>0</v>
      </c>
      <c r="L51" s="65">
        <f>C51+D51-H51-I51-J51-K51</f>
        <v>0</v>
      </c>
      <c r="M51" s="105">
        <v>14.85</v>
      </c>
      <c r="N51" s="105">
        <f>MIN(L51:M51)</f>
        <v>0</v>
      </c>
      <c r="O51" s="349"/>
      <c r="P51" s="66">
        <f t="shared" si="13"/>
        <v>0</v>
      </c>
    </row>
    <row r="52" spans="1:16" s="436" customFormat="1" ht="13.5" thickBot="1" x14ac:dyDescent="0.25">
      <c r="A52" s="347"/>
      <c r="B52" s="335"/>
      <c r="C52" s="255"/>
      <c r="D52" s="255"/>
      <c r="E52" s="348"/>
      <c r="F52" s="173"/>
      <c r="G52" s="444"/>
      <c r="H52" s="349"/>
      <c r="I52" s="448"/>
      <c r="J52" s="449"/>
      <c r="K52" s="448"/>
      <c r="L52" s="66"/>
      <c r="M52" s="105"/>
      <c r="N52" s="105"/>
      <c r="O52" s="349"/>
      <c r="P52" s="66"/>
    </row>
    <row r="53" spans="1:16" ht="13.5" thickBot="1" x14ac:dyDescent="0.25">
      <c r="A53" s="347" t="s">
        <v>374</v>
      </c>
      <c r="B53" s="461" t="s">
        <v>176</v>
      </c>
      <c r="C53" s="255"/>
      <c r="D53" s="255"/>
      <c r="E53" s="348"/>
      <c r="F53" s="173"/>
      <c r="G53" s="399" t="s">
        <v>169</v>
      </c>
      <c r="H53" s="349"/>
      <c r="I53" s="395">
        <v>0</v>
      </c>
      <c r="J53" s="449"/>
      <c r="K53" s="400">
        <v>0</v>
      </c>
      <c r="L53" s="65">
        <f>C53+D53-H53-I53-J53-K53</f>
        <v>0</v>
      </c>
      <c r="M53" s="105">
        <v>14.85</v>
      </c>
      <c r="N53" s="105">
        <f t="shared" ref="N53" si="14">MIN(L53:M53)</f>
        <v>0</v>
      </c>
      <c r="O53" s="349"/>
      <c r="P53" s="66">
        <f t="shared" ref="P53:P54" si="15">SUM(K53,N53:O53)</f>
        <v>0</v>
      </c>
    </row>
    <row r="54" spans="1:16" s="436" customFormat="1" ht="13.5" thickBot="1" x14ac:dyDescent="0.25">
      <c r="A54" s="492"/>
      <c r="B54" s="493"/>
      <c r="C54" s="494"/>
      <c r="D54" s="494"/>
      <c r="E54" s="498"/>
      <c r="F54" s="499"/>
      <c r="G54" s="451" t="s">
        <v>169</v>
      </c>
      <c r="H54" s="349"/>
      <c r="I54" s="395">
        <v>0</v>
      </c>
      <c r="J54" s="449"/>
      <c r="K54" s="448">
        <v>0</v>
      </c>
      <c r="L54" s="65">
        <f>C54+D54-H54-I54-J54-K54</f>
        <v>0</v>
      </c>
      <c r="M54" s="105">
        <v>14.85</v>
      </c>
      <c r="N54" s="105">
        <f t="shared" ref="N54" si="16">MIN(L54:M54)</f>
        <v>0</v>
      </c>
      <c r="O54" s="349"/>
      <c r="P54" s="66">
        <f t="shared" si="15"/>
        <v>0</v>
      </c>
    </row>
    <row r="55" spans="1:16" s="436" customFormat="1" x14ac:dyDescent="0.2">
      <c r="A55" s="310"/>
      <c r="B55" s="454"/>
      <c r="C55" s="313"/>
      <c r="D55" s="313"/>
      <c r="E55" s="311"/>
      <c r="F55" s="377"/>
      <c r="G55" s="450"/>
      <c r="H55" s="312"/>
      <c r="I55" s="500"/>
      <c r="J55" s="649"/>
      <c r="K55" s="500"/>
      <c r="L55" s="117"/>
      <c r="M55" s="117"/>
      <c r="N55" s="117"/>
      <c r="O55" s="312"/>
      <c r="P55" s="117"/>
    </row>
    <row r="56" spans="1:16" s="436" customFormat="1" ht="13.5" thickBot="1" x14ac:dyDescent="0.25">
      <c r="A56" s="411"/>
      <c r="B56" s="355"/>
      <c r="C56" s="355"/>
      <c r="D56" s="355"/>
      <c r="E56" s="355"/>
      <c r="F56" s="355"/>
      <c r="G56" s="447"/>
      <c r="H56" s="355"/>
      <c r="I56" s="118"/>
      <c r="J56" s="419"/>
      <c r="K56" s="355"/>
      <c r="L56" s="355"/>
      <c r="M56" s="355"/>
      <c r="N56" s="355"/>
      <c r="O56" s="355"/>
      <c r="P56" s="441"/>
    </row>
    <row r="57" spans="1:16" ht="13.5" thickBot="1" x14ac:dyDescent="0.25">
      <c r="A57" s="693" t="s">
        <v>180</v>
      </c>
      <c r="B57" s="693"/>
      <c r="C57" s="693"/>
      <c r="D57" s="693"/>
      <c r="E57" s="693"/>
      <c r="F57" s="693"/>
      <c r="G57" s="693"/>
      <c r="H57" s="693"/>
      <c r="I57" s="693"/>
      <c r="J57" s="693"/>
      <c r="K57" s="693"/>
      <c r="L57" s="693"/>
      <c r="M57" s="693"/>
      <c r="N57" s="693"/>
      <c r="O57" s="693"/>
      <c r="P57" s="693"/>
    </row>
    <row r="58" spans="1:16" ht="13.5" thickBot="1" x14ac:dyDescent="0.25">
      <c r="A58" s="342" t="s">
        <v>145</v>
      </c>
      <c r="B58" s="343" t="s">
        <v>146</v>
      </c>
      <c r="C58" s="343" t="s">
        <v>147</v>
      </c>
      <c r="D58" s="343" t="s">
        <v>148</v>
      </c>
      <c r="E58" s="343" t="s">
        <v>149</v>
      </c>
      <c r="F58" s="59" t="s">
        <v>150</v>
      </c>
      <c r="G58" s="59" t="s">
        <v>151</v>
      </c>
      <c r="H58" s="59" t="s">
        <v>152</v>
      </c>
      <c r="I58" s="59" t="s">
        <v>153</v>
      </c>
      <c r="J58" s="417" t="s">
        <v>154</v>
      </c>
      <c r="K58" s="59" t="s">
        <v>155</v>
      </c>
      <c r="L58" s="59" t="s">
        <v>156</v>
      </c>
      <c r="M58" s="59" t="s">
        <v>157</v>
      </c>
      <c r="N58" s="59" t="s">
        <v>158</v>
      </c>
      <c r="O58" s="59" t="s">
        <v>444</v>
      </c>
      <c r="P58" s="59" t="s">
        <v>312</v>
      </c>
    </row>
    <row r="59" spans="1:16" ht="115.5" thickBot="1" x14ac:dyDescent="0.25">
      <c r="A59" s="63" t="s">
        <v>159</v>
      </c>
      <c r="B59" s="63" t="s">
        <v>160</v>
      </c>
      <c r="C59" s="61" t="s">
        <v>161</v>
      </c>
      <c r="D59" s="61" t="s">
        <v>162</v>
      </c>
      <c r="E59" s="61" t="s">
        <v>132</v>
      </c>
      <c r="F59" s="60" t="s">
        <v>288</v>
      </c>
      <c r="G59" s="344" t="s">
        <v>163</v>
      </c>
      <c r="H59" s="61" t="s">
        <v>141</v>
      </c>
      <c r="I59" s="330" t="s">
        <v>446</v>
      </c>
      <c r="J59" s="413" t="s">
        <v>338</v>
      </c>
      <c r="K59" s="345" t="s">
        <v>179</v>
      </c>
      <c r="L59" s="60" t="s">
        <v>366</v>
      </c>
      <c r="M59" s="345" t="s">
        <v>165</v>
      </c>
      <c r="N59" s="53" t="s">
        <v>321</v>
      </c>
      <c r="O59" s="346" t="s">
        <v>166</v>
      </c>
      <c r="P59" s="63" t="s">
        <v>445</v>
      </c>
    </row>
    <row r="60" spans="1:16" ht="13.5" thickBot="1" x14ac:dyDescent="0.25">
      <c r="A60" s="347" t="s">
        <v>375</v>
      </c>
      <c r="B60" s="461" t="s">
        <v>176</v>
      </c>
      <c r="C60" s="255"/>
      <c r="D60" s="255"/>
      <c r="E60" s="348"/>
      <c r="F60" s="173"/>
      <c r="G60" s="399" t="s">
        <v>169</v>
      </c>
      <c r="H60" s="349"/>
      <c r="I60" s="395">
        <v>0</v>
      </c>
      <c r="J60" s="449"/>
      <c r="K60" s="400">
        <v>0</v>
      </c>
      <c r="L60" s="65">
        <f>C60+D60-H60-I60-J60-K60</f>
        <v>0</v>
      </c>
      <c r="M60" s="105">
        <v>14.85</v>
      </c>
      <c r="N60" s="105">
        <f>MIN(L60:M60)</f>
        <v>0</v>
      </c>
      <c r="O60" s="349"/>
      <c r="P60" s="66">
        <f t="shared" ref="P60:P61" si="17">SUM(K60,N60:O60)</f>
        <v>0</v>
      </c>
    </row>
    <row r="61" spans="1:16" ht="13.5" thickBot="1" x14ac:dyDescent="0.25">
      <c r="A61" s="501"/>
      <c r="B61" s="46"/>
      <c r="C61" s="382"/>
      <c r="D61" s="503"/>
      <c r="E61" s="502"/>
      <c r="F61" s="382"/>
      <c r="G61" s="451" t="s">
        <v>169</v>
      </c>
      <c r="H61" s="349"/>
      <c r="I61" s="395">
        <v>0</v>
      </c>
      <c r="J61" s="449"/>
      <c r="K61" s="448">
        <v>0</v>
      </c>
      <c r="L61" s="71">
        <f>C61+D61-H61-I61-J61-K61</f>
        <v>0</v>
      </c>
      <c r="M61" s="105">
        <v>14.85</v>
      </c>
      <c r="N61" s="105">
        <f t="shared" ref="N61" si="18">MIN(L61:M61)</f>
        <v>0</v>
      </c>
      <c r="O61" s="349"/>
      <c r="P61" s="66">
        <f t="shared" si="17"/>
        <v>0</v>
      </c>
    </row>
    <row r="62" spans="1:16" s="436" customFormat="1" x14ac:dyDescent="0.2">
      <c r="A62" s="411"/>
      <c r="B62" s="355"/>
      <c r="C62" s="355"/>
      <c r="D62" s="355"/>
      <c r="E62" s="355"/>
      <c r="F62" s="355"/>
      <c r="G62" s="447"/>
      <c r="H62" s="355"/>
      <c r="I62" s="118"/>
      <c r="J62" s="419"/>
      <c r="K62" s="355"/>
      <c r="L62" s="355"/>
      <c r="M62" s="355"/>
      <c r="N62" s="355"/>
      <c r="O62" s="355"/>
      <c r="P62" s="441"/>
    </row>
    <row r="63" spans="1:16" s="436" customFormat="1" ht="13.5" thickBot="1" x14ac:dyDescent="0.25">
      <c r="A63" s="411"/>
      <c r="B63" s="355"/>
      <c r="C63" s="355"/>
      <c r="D63" s="355"/>
      <c r="E63" s="355"/>
      <c r="F63" s="355"/>
      <c r="G63" s="447"/>
      <c r="H63" s="355"/>
      <c r="I63" s="118"/>
      <c r="J63" s="419"/>
      <c r="K63" s="355"/>
      <c r="L63" s="355"/>
      <c r="M63" s="355"/>
      <c r="N63" s="355"/>
      <c r="O63" s="355"/>
      <c r="P63" s="441"/>
    </row>
    <row r="64" spans="1:16" ht="13.5" thickBot="1" x14ac:dyDescent="0.25">
      <c r="A64" s="693" t="s">
        <v>181</v>
      </c>
      <c r="B64" s="693"/>
      <c r="C64" s="693"/>
      <c r="D64" s="693"/>
      <c r="E64" s="693"/>
      <c r="F64" s="693"/>
      <c r="G64" s="693"/>
      <c r="H64" s="693"/>
      <c r="I64" s="693"/>
      <c r="J64" s="693"/>
      <c r="K64" s="693"/>
      <c r="L64" s="693"/>
      <c r="M64" s="693"/>
      <c r="N64" s="693"/>
      <c r="O64" s="693"/>
      <c r="P64" s="693"/>
    </row>
    <row r="65" spans="1:16" ht="13.5" thickBot="1" x14ac:dyDescent="0.25">
      <c r="A65" s="342" t="s">
        <v>145</v>
      </c>
      <c r="B65" s="343" t="s">
        <v>146</v>
      </c>
      <c r="C65" s="343" t="s">
        <v>147</v>
      </c>
      <c r="D65" s="343" t="s">
        <v>148</v>
      </c>
      <c r="E65" s="343" t="s">
        <v>149</v>
      </c>
      <c r="F65" s="59" t="s">
        <v>150</v>
      </c>
      <c r="G65" s="59" t="s">
        <v>151</v>
      </c>
      <c r="H65" s="59" t="s">
        <v>152</v>
      </c>
      <c r="I65" s="59" t="s">
        <v>153</v>
      </c>
      <c r="J65" s="417" t="s">
        <v>154</v>
      </c>
      <c r="K65" s="59" t="s">
        <v>155</v>
      </c>
      <c r="L65" s="59" t="s">
        <v>156</v>
      </c>
      <c r="M65" s="59" t="s">
        <v>157</v>
      </c>
      <c r="N65" s="59" t="s">
        <v>158</v>
      </c>
      <c r="O65" s="59" t="s">
        <v>444</v>
      </c>
      <c r="P65" s="59" t="s">
        <v>312</v>
      </c>
    </row>
    <row r="66" spans="1:16" ht="115.5" thickBot="1" x14ac:dyDescent="0.25">
      <c r="A66" s="63" t="s">
        <v>159</v>
      </c>
      <c r="B66" s="63" t="s">
        <v>160</v>
      </c>
      <c r="C66" s="61" t="s">
        <v>161</v>
      </c>
      <c r="D66" s="61" t="s">
        <v>162</v>
      </c>
      <c r="E66" s="61" t="s">
        <v>132</v>
      </c>
      <c r="F66" s="60" t="s">
        <v>288</v>
      </c>
      <c r="G66" s="344" t="s">
        <v>163</v>
      </c>
      <c r="H66" s="61" t="s">
        <v>141</v>
      </c>
      <c r="I66" s="414" t="s">
        <v>340</v>
      </c>
      <c r="J66" s="413" t="s">
        <v>341</v>
      </c>
      <c r="K66" s="345" t="s">
        <v>179</v>
      </c>
      <c r="L66" s="60" t="s">
        <v>366</v>
      </c>
      <c r="M66" s="345" t="s">
        <v>165</v>
      </c>
      <c r="N66" s="53" t="s">
        <v>321</v>
      </c>
      <c r="O66" s="346" t="s">
        <v>166</v>
      </c>
      <c r="P66" s="63" t="s">
        <v>445</v>
      </c>
    </row>
    <row r="67" spans="1:16" ht="13.5" thickBot="1" x14ac:dyDescent="0.25">
      <c r="A67" s="347" t="s">
        <v>376</v>
      </c>
      <c r="B67" s="460" t="s">
        <v>176</v>
      </c>
      <c r="C67" s="255"/>
      <c r="D67" s="255"/>
      <c r="E67" s="348"/>
      <c r="F67" s="173"/>
      <c r="G67" s="399" t="s">
        <v>169</v>
      </c>
      <c r="H67" s="349"/>
      <c r="I67" s="395">
        <v>0</v>
      </c>
      <c r="J67" s="449"/>
      <c r="K67" s="400">
        <v>0</v>
      </c>
      <c r="L67" s="65">
        <f>C67+D67-H67-I67-J67-K67</f>
        <v>0</v>
      </c>
      <c r="M67" s="105">
        <v>14.85</v>
      </c>
      <c r="N67" s="105">
        <f>MIN(L67:M67)</f>
        <v>0</v>
      </c>
      <c r="O67" s="349"/>
      <c r="P67" s="66">
        <f>SUM(K67,N67:O67)</f>
        <v>0</v>
      </c>
    </row>
    <row r="68" spans="1:16" ht="13.5" thickBot="1" x14ac:dyDescent="0.25">
      <c r="A68" s="504"/>
      <c r="B68" s="46"/>
      <c r="C68" s="503"/>
      <c r="D68" s="503"/>
      <c r="E68" s="49"/>
      <c r="F68" s="382"/>
      <c r="G68" s="451" t="s">
        <v>169</v>
      </c>
      <c r="H68" s="349"/>
      <c r="I68" s="395">
        <v>0</v>
      </c>
      <c r="J68" s="449"/>
      <c r="K68" s="448">
        <v>0</v>
      </c>
      <c r="L68" s="65">
        <f>C68+D68-H68-I68-J68-K68</f>
        <v>0</v>
      </c>
      <c r="M68" s="105">
        <v>14.85</v>
      </c>
      <c r="N68" s="105">
        <f t="shared" ref="N68" si="19">MIN(L68:M68)</f>
        <v>0</v>
      </c>
      <c r="O68" s="349"/>
      <c r="P68" s="66">
        <f t="shared" ref="P68" si="20">SUM(K68,N68:O68)</f>
        <v>0</v>
      </c>
    </row>
    <row r="69" spans="1:16" s="436" customFormat="1" x14ac:dyDescent="0.2">
      <c r="A69" s="411"/>
      <c r="B69" s="355"/>
      <c r="C69" s="355"/>
      <c r="D69" s="355"/>
      <c r="E69" s="355"/>
      <c r="F69" s="355"/>
      <c r="G69" s="447"/>
      <c r="H69" s="355"/>
      <c r="I69" s="118"/>
      <c r="J69" s="419"/>
      <c r="K69" s="355"/>
      <c r="L69" s="355"/>
      <c r="M69" s="355"/>
      <c r="N69" s="355"/>
      <c r="O69" s="355"/>
      <c r="P69" s="441"/>
    </row>
    <row r="70" spans="1:16" x14ac:dyDescent="0.2">
      <c r="A70" s="699" t="s">
        <v>182</v>
      </c>
      <c r="B70" s="699"/>
      <c r="C70" s="699"/>
      <c r="D70" s="699"/>
      <c r="E70" s="355"/>
      <c r="F70" s="355"/>
      <c r="G70" s="178"/>
      <c r="H70" s="355"/>
      <c r="I70" s="118"/>
      <c r="J70" s="419"/>
      <c r="K70" s="355"/>
      <c r="L70" s="355"/>
      <c r="M70" s="355"/>
      <c r="N70" s="355"/>
      <c r="O70" s="355"/>
      <c r="P70" s="47"/>
    </row>
    <row r="71" spans="1:16" x14ac:dyDescent="0.2">
      <c r="A71" s="410"/>
      <c r="B71" s="355"/>
      <c r="C71" s="355"/>
      <c r="D71" s="355"/>
      <c r="E71" s="355"/>
      <c r="F71" s="355"/>
      <c r="G71" s="178"/>
      <c r="H71" s="355"/>
      <c r="I71" s="118"/>
      <c r="J71" s="419"/>
      <c r="K71" s="355"/>
      <c r="L71" s="355"/>
      <c r="M71" s="355"/>
      <c r="N71" s="355"/>
      <c r="O71" s="355"/>
      <c r="P71" s="47"/>
    </row>
    <row r="72" spans="1:16" x14ac:dyDescent="0.2">
      <c r="A72" s="51" t="s">
        <v>183</v>
      </c>
      <c r="B72" s="354"/>
      <c r="C72" s="354"/>
      <c r="D72" s="354"/>
      <c r="E72" s="354"/>
      <c r="F72" s="354"/>
      <c r="G72" s="250"/>
      <c r="H72" s="354"/>
      <c r="I72" s="354"/>
      <c r="J72" s="418"/>
      <c r="K72" s="354"/>
      <c r="L72" s="354"/>
      <c r="M72" s="354"/>
      <c r="N72" s="354"/>
      <c r="O72" s="354"/>
      <c r="P72" s="43"/>
    </row>
    <row r="73" spans="1:16" ht="15" x14ac:dyDescent="0.2">
      <c r="A73" s="354" t="s">
        <v>184</v>
      </c>
      <c r="B73" s="354"/>
      <c r="C73" s="354"/>
      <c r="D73" s="354"/>
      <c r="E73" s="354"/>
      <c r="F73" s="354"/>
      <c r="G73" s="250"/>
      <c r="H73" s="354"/>
      <c r="I73" s="354"/>
      <c r="J73" s="418"/>
      <c r="K73" s="354"/>
      <c r="L73" s="354"/>
      <c r="M73" s="354"/>
      <c r="N73" s="354"/>
      <c r="O73" s="354"/>
      <c r="P73" s="43"/>
    </row>
    <row r="74" spans="1:16" ht="30.75" customHeight="1" x14ac:dyDescent="0.2">
      <c r="A74" s="698" t="s">
        <v>290</v>
      </c>
      <c r="B74" s="698"/>
      <c r="C74" s="698"/>
      <c r="D74" s="698"/>
      <c r="E74" s="698"/>
      <c r="F74" s="698"/>
      <c r="G74" s="698"/>
      <c r="H74" s="698"/>
      <c r="I74" s="698"/>
      <c r="J74" s="698"/>
      <c r="K74" s="698"/>
      <c r="L74" s="698"/>
      <c r="M74" s="698"/>
      <c r="N74" s="698"/>
      <c r="O74" s="698"/>
      <c r="P74" s="698"/>
    </row>
    <row r="75" spans="1:16" ht="58.5" customHeight="1" x14ac:dyDescent="0.2">
      <c r="A75" s="700" t="s">
        <v>337</v>
      </c>
      <c r="B75" s="700"/>
      <c r="C75" s="700"/>
      <c r="D75" s="700"/>
      <c r="E75" s="700"/>
      <c r="F75" s="700"/>
      <c r="G75" s="700"/>
      <c r="H75" s="700"/>
      <c r="I75" s="700"/>
      <c r="J75" s="700"/>
      <c r="K75" s="700"/>
      <c r="L75" s="700"/>
      <c r="M75" s="700"/>
      <c r="N75" s="700"/>
    </row>
  </sheetData>
  <mergeCells count="11">
    <mergeCell ref="A47:P47"/>
    <mergeCell ref="A3:P3"/>
    <mergeCell ref="A13:P13"/>
    <mergeCell ref="A23:P23"/>
    <mergeCell ref="A30:P30"/>
    <mergeCell ref="A37:P37"/>
    <mergeCell ref="A57:P57"/>
    <mergeCell ref="A64:P64"/>
    <mergeCell ref="A70:D70"/>
    <mergeCell ref="A74:P74"/>
    <mergeCell ref="A75:N75"/>
  </mergeCells>
  <dataValidations count="33">
    <dataValidation type="list" allowBlank="1" showInputMessage="1" showErrorMessage="1" error="Please choose from the drop down list." sqref="F26:F27 F33:F34 F6:F7 F9:F10 F16:F17 F19:F20" xr:uid="{5F935415-69E6-4F11-A6C5-E7888D77CAED}">
      <formula1>"Voice, Bundled Voice, Bundled Broadband, Bundled Voice and Broadband"</formula1>
    </dataValidation>
    <dataValidation type="list" allowBlank="1" showInputMessage="1" showErrorMessage="1" error="Please choose from the drop down list." sqref="F67 F60 F50:F55 F40:F41 F43:F44" xr:uid="{631700BD-9A73-4703-ACD2-BB2E79320992}">
      <formula1>"Voice, Bundled Voice"</formula1>
    </dataValidation>
    <dataValidation type="decimal" allowBlank="1" showInputMessage="1" showErrorMessage="1" errorTitle="Funding Type F - State Makeup" error="Funding Type F receives a maximum of $2.00 if the service does not meet federal broadband standards. " sqref="K40:K41 K50:K52" xr:uid="{20832C3C-7636-4314-876F-6B9C1EDF8B24}">
      <formula1>0</formula1>
      <formula2>2</formula2>
    </dataValidation>
    <dataValidation type="decimal" allowBlank="1" showInputMessage="1" showErrorMessage="1" errorTitle="Funding Type C - State Makeup" error="Funding Type C receives a maximum of $32.25 if the service does not meet federal broadband standards. " sqref="K60:K61 K67:K68 K53:K55" xr:uid="{7DD8991C-60D8-42FE-A109-B61350BD6271}">
      <formula1>0</formula1>
      <formula2>32.25</formula2>
    </dataValidation>
    <dataValidation type="decimal" allowBlank="1" showInputMessage="1" showErrorMessage="1" errorTitle="Federal Subsidy" error="The maximum federal subsidy for NOT meeting broadband standards is $30.25." sqref="I50:I52" xr:uid="{188534F5-523A-420A-BFB4-4B804A3D22E7}">
      <formula1>0</formula1>
      <formula2>30.25</formula2>
    </dataValidation>
    <dataValidation type="decimal" allowBlank="1" showInputMessage="1" showErrorMessage="1" error="Funding Type C receives a maximum of $7.25 State makeup if the service does not meet federal broadband standards. " sqref="K43:K44" xr:uid="{26B41D08-9BE5-43DA-9870-5C67631B827C}">
      <formula1>0</formula1>
      <formula2>7.25</formula2>
    </dataValidation>
    <dataValidation type="decimal" allowBlank="1" showInputMessage="1" showErrorMessage="1" error="The maximum federal subsidy for not meeting broadband standards is $5.25." sqref="I40:I41" xr:uid="{8020CF05-A7C4-4B64-8B64-8144B0CEAB15}">
      <formula1>0</formula1>
      <formula2>5.25</formula2>
    </dataValidation>
    <dataValidation type="decimal" allowBlank="1" showInputMessage="1" showErrorMessage="1" errorTitle="Funding Type C - State Makeup" error="Funding Type C receives a maximum of $34.25 if the service meets federal broadband standards. " sqref="K19:K20 K26:K27 K33:K34" xr:uid="{9BC39235-7500-472B-9294-79D76A7104B0}">
      <formula1>0</formula1>
      <formula2>34.25</formula2>
    </dataValidation>
    <dataValidation type="decimal" allowBlank="1" showInputMessage="1" showErrorMessage="1" errorTitle="Federal Subsidy" error="The maximum federal subsidy for meeting broadband standards is $34.25." sqref="I16:I17" xr:uid="{3CB06ED4-0362-4CDC-A018-BA32ADD0DFF9}">
      <formula1>0</formula1>
      <formula2>34.25</formula2>
    </dataValidation>
    <dataValidation type="decimal" allowBlank="1" showInputMessage="1" showErrorMessage="1" errorTitle="Funding Type C - State Makeup" error="Funding Type C receives a maximum of $9.25 if the service meets federal broadband standards. " sqref="K9:K10" xr:uid="{5371CCCF-11F1-47E7-9193-1F2775CD52F6}">
      <formula1>0</formula1>
      <formula2>9.25</formula2>
    </dataValidation>
    <dataValidation type="decimal" allowBlank="1" showInputMessage="1" showErrorMessage="1" errorTitle="Federal Subsidy" error="The maximum federal subsidy for meeting broadband standards is $9.25." sqref="I6:I7" xr:uid="{80D1B8EE-DF15-49E9-A3BD-22D243C23334}">
      <formula1>0</formula1>
      <formula2>9.25</formula2>
    </dataValidation>
    <dataValidation type="list" showDropDown="1" showInputMessage="1" showErrorMessage="1" error="Do not change Funding Type" sqref="G60:G61 G19:G20 G26:G27 G33:G34 G9:G10 G43:G44 G67:G68 G53:G55" xr:uid="{675A390A-92E8-4C1D-959C-02DC52076841}">
      <formula1>"C"</formula1>
    </dataValidation>
    <dataValidation type="list" showDropDown="1" showInputMessage="1" showErrorMessage="1" error="Do not change Funding Type" sqref="G40:G41 G6:G7 G16:G17 G50:G52" xr:uid="{BD4BA7DE-8241-4ECC-B04A-B8F61D225855}">
      <formula1>"F"</formula1>
    </dataValidation>
    <dataValidation type="list" showDropDown="1" showInputMessage="1" showErrorMessage="1" error="Do not change Type of Service" sqref="B60 B67 B50:B55 B40:B41 B43:B44" xr:uid="{58CF712E-7707-415D-8355-C55ED75C1F85}">
      <formula1>"Flat*"</formula1>
    </dataValidation>
    <dataValidation type="list" showDropDown="1" showInputMessage="1" showErrorMessage="1" error="Do not change Type of Service" sqref="B6 B9 B16 B19 B26 B33" xr:uid="{DD2D7790-E926-4DCF-87F3-9408FF9ADC2A}">
      <formula1>"Flat"</formula1>
    </dataValidation>
    <dataValidation type="list" showDropDown="1" showInputMessage="1" showErrorMessage="1" prompt="Do not change the Line Numbers" sqref="A67" xr:uid="{5F2EFC53-4D0A-48D1-9036-B0034F74D8A3}">
      <formula1>"2.7 EBB"</formula1>
    </dataValidation>
    <dataValidation type="list" showDropDown="1" showInputMessage="1" showErrorMessage="1" prompt="Do not change the Line Numbers" sqref="A60" xr:uid="{F3D44AA0-0023-4C35-9AA4-AAE5FDF67E48}">
      <formula1>"2.6 EBB"</formula1>
    </dataValidation>
    <dataValidation type="list" showDropDown="1" showInputMessage="1" showErrorMessage="1" prompt="Do not change the Line Numbers" sqref="A54:A55" xr:uid="{65E73C23-BC1F-4877-88F3-59AAB37AED80}">
      <formula1>"2.5"</formula1>
    </dataValidation>
    <dataValidation type="list" showDropDown="1" showInputMessage="1" showErrorMessage="1" prompt="Do not change the Line Numbers" sqref="A50:A52" xr:uid="{F479C00E-BD57-499D-B6A7-FA4887623DD0}">
      <formula1>"1.5 EBB"</formula1>
    </dataValidation>
    <dataValidation type="list" showDropDown="1" showInputMessage="1" showErrorMessage="1" prompt="Do not change the Line Numbers" sqref="A43:A44" xr:uid="{4817C20C-559F-4C73-9AD0-B8AA2E0ACAC1}">
      <formula1>"2.4 EBB"</formula1>
    </dataValidation>
    <dataValidation type="list" showDropDown="1" showInputMessage="1" showErrorMessage="1" prompt="Do not change the Line Numbers" sqref="A40:A41" xr:uid="{62E9A987-3586-4FC1-BCF9-049624081B8F}">
      <formula1>"1.4 EBB"</formula1>
    </dataValidation>
    <dataValidation type="list" showDropDown="1" showInputMessage="1" showErrorMessage="1" prompt="Do not change the Line Numbers" sqref="A33" xr:uid="{3BA4E40C-1414-49EA-B44F-87AFB6C71609}">
      <formula1>"2.3 EBB"</formula1>
    </dataValidation>
    <dataValidation type="list" showDropDown="1" showInputMessage="1" showErrorMessage="1" prompt="Do not change the Line Numbers" sqref="A26" xr:uid="{0220973E-0244-415E-A761-D3C7E3EAD151}">
      <formula1>"2.2 EBB"</formula1>
    </dataValidation>
    <dataValidation type="list" showDropDown="1" showInputMessage="1" showErrorMessage="1" prompt="Do not change the Line Numbers" sqref="A19" xr:uid="{D06F1930-3EBF-45B5-91D3-B3A62378C3EC}">
      <formula1>"2.1 EBB"</formula1>
    </dataValidation>
    <dataValidation type="list" showDropDown="1" showInputMessage="1" showErrorMessage="1" prompt="Do not change the Line Numbers" sqref="A16" xr:uid="{A52C86D9-B204-4BA4-9543-7974D04EABC7}">
      <formula1>"1.1 EBB"</formula1>
    </dataValidation>
    <dataValidation type="decimal" operator="equal" allowBlank="1" showInputMessage="1" showErrorMessage="1" errorTitle="Funding Type C" error="Funding Type C does not receive federal support." sqref="I9:I10 I60:I61 I19:I20 I43:I44 I26:I27 I33:I34 I67:I68 I53:I55" xr:uid="{256ECEF7-CD07-473F-AF6D-CC5299822701}">
      <formula1>0</formula1>
    </dataValidation>
    <dataValidation type="decimal" operator="equal" allowBlank="1" showInputMessage="1" showErrorMessage="1" errorTitle="State Makeup for Federal Support" error="Funding Type F does not receive State Makeup subsidies." sqref="K6:K7 K16:K17" xr:uid="{F85AC1DA-DACD-45B7-A85A-ABA535E5CA6A}">
      <formula1>0</formula1>
    </dataValidation>
    <dataValidation type="list" operator="equal" showDropDown="1" showInputMessage="1" showErrorMessage="1" prompt="Do not change the Line Numbers" sqref="A6" xr:uid="{F95BBF6C-E9D1-4E13-AD5A-59D70E61D59B}">
      <formula1>"1 EBB"</formula1>
    </dataValidation>
    <dataValidation type="decimal" operator="lessThanOrEqual" allowBlank="1" showInputMessage="1" showErrorMessage="1" error="The Maximum Broadband Benefit is up to $50_x000a_" sqref="J26:J27 J33:J34 J67:J68 J60:J61 J6:J7 J9:J10 J40:J41 J43:J44" xr:uid="{A705C150-4363-4626-9E56-18F886080AEC}">
      <formula1>50</formula1>
    </dataValidation>
    <dataValidation type="decimal" operator="lessThanOrEqual" allowBlank="1" showInputMessage="1" showErrorMessage="1" error="The Maximum Broadband Benefit is up to $75_x000a__x000a_" sqref="J19:J20 J16:J17 J50:J55" xr:uid="{4F36250F-FC91-4F44-9EB1-484D927CBD9A}">
      <formula1>75</formula1>
    </dataValidation>
    <dataValidation type="list" operator="equal" showDropDown="1" showInputMessage="1" showErrorMessage="1" prompt="Do not change the Line Numbers" sqref="A9" xr:uid="{C4800DCF-7E90-47CE-82AA-3CC277F350DE}">
      <formula1>"2 EBB"</formula1>
    </dataValidation>
    <dataValidation type="list" showDropDown="1" showInputMessage="1" showErrorMessage="1" prompt="Do not change the Line Numbers" sqref="A53" xr:uid="{EB873FB8-DCEB-473E-9509-6C560835F0C7}">
      <formula1>"2.5 EBB"</formula1>
    </dataValidation>
    <dataValidation type="decimal" allowBlank="1" showInputMessage="1" showErrorMessage="1" error="Maximum SSA = $14.85" sqref="M6" xr:uid="{16051354-CF35-4C8C-8134-6176637683DD}">
      <formula1>0</formula1>
      <formula2>14.85</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02"/>
  <sheetViews>
    <sheetView workbookViewId="0">
      <pane ySplit="3" topLeftCell="A4" activePane="bottomLeft" state="frozen"/>
      <selection pane="bottomLeft" activeCell="G32" sqref="G32"/>
    </sheetView>
  </sheetViews>
  <sheetFormatPr defaultColWidth="9.140625" defaultRowHeight="12.75" x14ac:dyDescent="0.2"/>
  <cols>
    <col min="1" max="1" width="9.85546875" style="16" customWidth="1"/>
    <col min="2" max="2" width="25.7109375" style="16" bestFit="1" customWidth="1"/>
    <col min="3" max="3" width="17.85546875" style="30" customWidth="1"/>
    <col min="4" max="5" width="17.85546875" style="16" customWidth="1"/>
    <col min="6" max="6" width="16.5703125" style="23" customWidth="1"/>
    <col min="7" max="7" width="18" style="18" customWidth="1"/>
    <col min="8" max="8" width="21.7109375" style="25" customWidth="1"/>
    <col min="9" max="16384" width="9.140625" style="16"/>
  </cols>
  <sheetData>
    <row r="1" spans="1:11" ht="15.75" x14ac:dyDescent="0.25">
      <c r="A1" s="54" t="s">
        <v>441</v>
      </c>
      <c r="B1" s="13"/>
      <c r="C1" s="14"/>
      <c r="D1" s="14"/>
      <c r="E1" s="14"/>
      <c r="F1" s="22"/>
      <c r="G1" s="15"/>
      <c r="I1" s="14"/>
      <c r="J1" s="14"/>
    </row>
    <row r="2" spans="1:11" ht="13.5" thickBot="1" x14ac:dyDescent="0.25">
      <c r="C2" s="16"/>
    </row>
    <row r="3" spans="1:11" s="17" customFormat="1" ht="39" thickBot="1" x14ac:dyDescent="0.25">
      <c r="A3" s="33" t="s">
        <v>159</v>
      </c>
      <c r="B3" s="33" t="s">
        <v>185</v>
      </c>
      <c r="C3" s="33" t="s">
        <v>133</v>
      </c>
      <c r="D3" s="33" t="s">
        <v>132</v>
      </c>
      <c r="E3" s="33" t="s">
        <v>288</v>
      </c>
      <c r="F3" s="55" t="s">
        <v>186</v>
      </c>
      <c r="G3" s="33" t="s">
        <v>187</v>
      </c>
      <c r="H3" s="56" t="s">
        <v>188</v>
      </c>
      <c r="J3" s="431"/>
    </row>
    <row r="4" spans="1:11" s="17" customFormat="1" ht="13.5" customHeight="1" thickBot="1" x14ac:dyDescent="0.25">
      <c r="A4" s="429" t="s">
        <v>349</v>
      </c>
      <c r="B4" s="430"/>
      <c r="C4" s="430"/>
      <c r="D4" s="430"/>
      <c r="E4" s="430"/>
      <c r="F4" s="430"/>
      <c r="G4" s="430"/>
      <c r="H4" s="433"/>
      <c r="I4" s="431"/>
      <c r="J4" s="431"/>
      <c r="K4" s="431"/>
    </row>
    <row r="5" spans="1:11" s="17" customFormat="1" ht="13.5" thickBot="1" x14ac:dyDescent="0.25">
      <c r="A5" s="19">
        <v>1</v>
      </c>
      <c r="B5" s="20" t="s">
        <v>189</v>
      </c>
      <c r="C5" s="403" t="s">
        <v>168</v>
      </c>
      <c r="D5" s="127"/>
      <c r="E5" s="173"/>
      <c r="F5" s="129"/>
      <c r="G5" s="150"/>
      <c r="H5" s="134">
        <f>F5*G5</f>
        <v>0</v>
      </c>
      <c r="I5" s="432"/>
    </row>
    <row r="6" spans="1:11" s="17" customFormat="1" ht="13.5" thickBot="1" x14ac:dyDescent="0.25">
      <c r="A6" s="532"/>
      <c r="B6" s="533"/>
      <c r="C6" s="534" t="s">
        <v>168</v>
      </c>
      <c r="D6" s="535"/>
      <c r="E6" s="536"/>
      <c r="F6" s="537"/>
      <c r="G6" s="538"/>
      <c r="H6" s="539">
        <f>F6*G6</f>
        <v>0</v>
      </c>
    </row>
    <row r="7" spans="1:11" s="17" customFormat="1" ht="13.5" thickTop="1" x14ac:dyDescent="0.2">
      <c r="A7" s="564"/>
      <c r="B7" s="564" t="s">
        <v>385</v>
      </c>
      <c r="C7" s="565"/>
      <c r="D7" s="566"/>
      <c r="E7" s="567"/>
      <c r="F7" s="568"/>
      <c r="G7" s="575"/>
      <c r="H7" s="576">
        <f>ROUND(SUM(H5:H6),2)</f>
        <v>0</v>
      </c>
    </row>
    <row r="8" spans="1:11" s="17" customFormat="1" ht="13.5" thickBot="1" x14ac:dyDescent="0.25">
      <c r="A8" s="21"/>
      <c r="B8" s="21"/>
      <c r="C8" s="434"/>
      <c r="D8" s="128"/>
      <c r="E8" s="128"/>
      <c r="F8" s="133"/>
      <c r="G8" s="152"/>
      <c r="H8" s="569"/>
      <c r="I8" s="432"/>
    </row>
    <row r="9" spans="1:11" s="17" customFormat="1" ht="13.5" thickBot="1" x14ac:dyDescent="0.25">
      <c r="A9" s="19" t="s">
        <v>276</v>
      </c>
      <c r="B9" s="20" t="s">
        <v>189</v>
      </c>
      <c r="C9" s="403" t="s">
        <v>168</v>
      </c>
      <c r="D9" s="127"/>
      <c r="E9" s="175"/>
      <c r="F9" s="129"/>
      <c r="G9" s="150"/>
      <c r="H9" s="134">
        <f>F9*G9</f>
        <v>0</v>
      </c>
    </row>
    <row r="10" spans="1:11" s="17" customFormat="1" ht="13.5" thickBot="1" x14ac:dyDescent="0.25">
      <c r="A10" s="532"/>
      <c r="B10" s="533"/>
      <c r="C10" s="534" t="s">
        <v>168</v>
      </c>
      <c r="D10" s="535"/>
      <c r="E10" s="536"/>
      <c r="F10" s="537"/>
      <c r="G10" s="538"/>
      <c r="H10" s="539">
        <f>F10*G10</f>
        <v>0</v>
      </c>
    </row>
    <row r="11" spans="1:11" s="17" customFormat="1" ht="13.5" thickTop="1" x14ac:dyDescent="0.2">
      <c r="A11" s="564"/>
      <c r="B11" s="564" t="s">
        <v>385</v>
      </c>
      <c r="C11" s="565"/>
      <c r="D11" s="566"/>
      <c r="E11" s="567"/>
      <c r="F11" s="568"/>
      <c r="G11" s="575"/>
      <c r="H11" s="576">
        <f>ROUND(SUM(H9:H10),2)</f>
        <v>0</v>
      </c>
    </row>
    <row r="12" spans="1:11" ht="13.5" thickBot="1" x14ac:dyDescent="0.25">
      <c r="C12" s="422"/>
      <c r="D12" s="261"/>
      <c r="E12" s="261"/>
      <c r="F12" s="131"/>
      <c r="G12" s="151"/>
      <c r="H12" s="135"/>
      <c r="I12" s="530"/>
    </row>
    <row r="13" spans="1:11" ht="13.5" thickBot="1" x14ac:dyDescent="0.25">
      <c r="A13" s="19" t="s">
        <v>343</v>
      </c>
      <c r="B13" s="20" t="s">
        <v>189</v>
      </c>
      <c r="C13" s="403" t="s">
        <v>168</v>
      </c>
      <c r="D13" s="127"/>
      <c r="E13" s="175"/>
      <c r="F13" s="129"/>
      <c r="G13" s="150"/>
      <c r="H13" s="134">
        <f>F13*G13</f>
        <v>0</v>
      </c>
    </row>
    <row r="14" spans="1:11" ht="13.5" thickBot="1" x14ac:dyDescent="0.25">
      <c r="A14" s="532"/>
      <c r="B14" s="533"/>
      <c r="C14" s="534" t="s">
        <v>168</v>
      </c>
      <c r="D14" s="535"/>
      <c r="E14" s="536"/>
      <c r="F14" s="537"/>
      <c r="G14" s="538"/>
      <c r="H14" s="539">
        <f>F14*G14</f>
        <v>0</v>
      </c>
    </row>
    <row r="15" spans="1:11" ht="13.5" thickTop="1" x14ac:dyDescent="0.2">
      <c r="A15" s="564"/>
      <c r="B15" s="564" t="s">
        <v>385</v>
      </c>
      <c r="C15" s="565"/>
      <c r="D15" s="567"/>
      <c r="E15" s="567"/>
      <c r="F15" s="568"/>
      <c r="G15" s="575"/>
      <c r="H15" s="576">
        <f>ROUND(SUM(H13:H14),2)</f>
        <v>0</v>
      </c>
    </row>
    <row r="16" spans="1:11" ht="13.5" thickBot="1" x14ac:dyDescent="0.25">
      <c r="C16" s="428"/>
      <c r="D16" s="261"/>
      <c r="E16" s="261"/>
      <c r="F16" s="131"/>
      <c r="G16" s="151"/>
      <c r="H16" s="135"/>
      <c r="I16" s="530"/>
    </row>
    <row r="17" spans="1:8" ht="13.5" thickBot="1" x14ac:dyDescent="0.25">
      <c r="A17" s="702" t="s">
        <v>138</v>
      </c>
      <c r="B17" s="703"/>
      <c r="C17" s="703"/>
      <c r="D17" s="703"/>
      <c r="E17" s="703"/>
      <c r="F17" s="703"/>
      <c r="G17" s="703"/>
      <c r="H17" s="577">
        <f>ROUND(SUM(H7,H11,H15),2)</f>
        <v>0</v>
      </c>
    </row>
    <row r="18" spans="1:8" x14ac:dyDescent="0.2">
      <c r="C18" s="428"/>
      <c r="D18" s="261"/>
      <c r="E18" s="261"/>
      <c r="F18" s="131"/>
      <c r="G18" s="151"/>
      <c r="H18" s="135"/>
    </row>
    <row r="19" spans="1:8" s="438" customFormat="1" ht="13.5" thickBot="1" x14ac:dyDescent="0.25">
      <c r="C19" s="428"/>
      <c r="D19" s="261"/>
      <c r="E19" s="261"/>
      <c r="F19" s="131"/>
      <c r="G19" s="151"/>
      <c r="H19" s="135"/>
    </row>
    <row r="20" spans="1:8" ht="13.5" thickBot="1" x14ac:dyDescent="0.25">
      <c r="A20" s="505" t="s">
        <v>350</v>
      </c>
      <c r="B20" s="401"/>
      <c r="C20" s="402"/>
      <c r="D20" s="506"/>
      <c r="E20" s="506"/>
      <c r="F20" s="130"/>
      <c r="G20" s="452"/>
      <c r="H20" s="507"/>
    </row>
    <row r="21" spans="1:8" ht="13.5" thickBot="1" x14ac:dyDescent="0.25">
      <c r="A21" s="19">
        <v>1.1000000000000001</v>
      </c>
      <c r="B21" s="20" t="s">
        <v>190</v>
      </c>
      <c r="C21" s="403" t="s">
        <v>168</v>
      </c>
      <c r="D21" s="127"/>
      <c r="E21" s="175"/>
      <c r="F21" s="129"/>
      <c r="G21" s="150"/>
      <c r="H21" s="134">
        <f>F21*G21</f>
        <v>0</v>
      </c>
    </row>
    <row r="22" spans="1:8" ht="13.5" thickBot="1" x14ac:dyDescent="0.25">
      <c r="A22" s="532"/>
      <c r="B22" s="533"/>
      <c r="C22" s="534" t="s">
        <v>168</v>
      </c>
      <c r="D22" s="535"/>
      <c r="E22" s="536"/>
      <c r="F22" s="537"/>
      <c r="G22" s="538"/>
      <c r="H22" s="539">
        <f>F22*G22</f>
        <v>0</v>
      </c>
    </row>
    <row r="23" spans="1:8" ht="13.5" thickTop="1" x14ac:dyDescent="0.2">
      <c r="A23" s="584"/>
      <c r="B23" s="564" t="s">
        <v>385</v>
      </c>
      <c r="C23" s="565"/>
      <c r="D23" s="567"/>
      <c r="E23" s="567"/>
      <c r="F23" s="568"/>
      <c r="G23" s="575"/>
      <c r="H23" s="576">
        <f>ROUND(SUM(H21:H22),2)</f>
        <v>0</v>
      </c>
    </row>
    <row r="24" spans="1:8" ht="13.5" thickBot="1" x14ac:dyDescent="0.25">
      <c r="A24" s="586"/>
      <c r="B24" s="21"/>
      <c r="C24" s="434"/>
      <c r="D24" s="446"/>
      <c r="E24" s="446"/>
      <c r="F24" s="133"/>
      <c r="G24" s="152"/>
      <c r="H24" s="570"/>
    </row>
    <row r="25" spans="1:8" ht="13.5" thickBot="1" x14ac:dyDescent="0.25">
      <c r="A25" s="19" t="s">
        <v>278</v>
      </c>
      <c r="B25" s="20" t="s">
        <v>190</v>
      </c>
      <c r="C25" s="403" t="s">
        <v>168</v>
      </c>
      <c r="D25" s="127"/>
      <c r="E25" s="175"/>
      <c r="F25" s="129"/>
      <c r="G25" s="150"/>
      <c r="H25" s="134">
        <f>F25*G25</f>
        <v>0</v>
      </c>
    </row>
    <row r="26" spans="1:8" ht="13.5" thickBot="1" x14ac:dyDescent="0.25">
      <c r="A26" s="532"/>
      <c r="B26" s="533"/>
      <c r="C26" s="534" t="s">
        <v>168</v>
      </c>
      <c r="D26" s="535"/>
      <c r="E26" s="536"/>
      <c r="F26" s="537"/>
      <c r="G26" s="538"/>
      <c r="H26" s="539">
        <f>F26*G26</f>
        <v>0</v>
      </c>
    </row>
    <row r="27" spans="1:8" ht="13.5" thickTop="1" x14ac:dyDescent="0.2">
      <c r="A27" s="584"/>
      <c r="B27" s="564" t="s">
        <v>385</v>
      </c>
      <c r="C27" s="565"/>
      <c r="D27" s="567"/>
      <c r="E27" s="567"/>
      <c r="F27" s="568"/>
      <c r="G27" s="575"/>
      <c r="H27" s="576">
        <f>ROUND(SUM(H25:H26),2)</f>
        <v>0</v>
      </c>
    </row>
    <row r="28" spans="1:8" s="438" customFormat="1" ht="13.5" thickBot="1" x14ac:dyDescent="0.25">
      <c r="A28" s="586"/>
      <c r="B28" s="527"/>
      <c r="C28" s="434"/>
      <c r="D28" s="574"/>
      <c r="E28" s="435"/>
      <c r="F28" s="528"/>
      <c r="G28" s="594"/>
      <c r="H28" s="570"/>
    </row>
    <row r="29" spans="1:8" s="438" customFormat="1" ht="13.5" thickBot="1" x14ac:dyDescent="0.25">
      <c r="A29" s="19" t="s">
        <v>367</v>
      </c>
      <c r="B29" s="20" t="s">
        <v>190</v>
      </c>
      <c r="C29" s="403" t="s">
        <v>168</v>
      </c>
      <c r="D29" s="127"/>
      <c r="E29" s="175"/>
      <c r="F29" s="129"/>
      <c r="G29" s="150"/>
      <c r="H29" s="134">
        <f>F29*G29</f>
        <v>0</v>
      </c>
    </row>
    <row r="30" spans="1:8" s="438" customFormat="1" ht="13.5" thickBot="1" x14ac:dyDescent="0.25">
      <c r="A30" s="532"/>
      <c r="B30" s="533"/>
      <c r="C30" s="534" t="s">
        <v>168</v>
      </c>
      <c r="D30" s="535"/>
      <c r="E30" s="536"/>
      <c r="F30" s="537"/>
      <c r="G30" s="538"/>
      <c r="H30" s="539">
        <f>F30*G30</f>
        <v>0</v>
      </c>
    </row>
    <row r="31" spans="1:8" ht="13.5" thickTop="1" x14ac:dyDescent="0.2">
      <c r="A31" s="584"/>
      <c r="B31" s="564" t="s">
        <v>385</v>
      </c>
      <c r="C31" s="565"/>
      <c r="D31" s="567"/>
      <c r="E31" s="567"/>
      <c r="F31" s="568"/>
      <c r="G31" s="575"/>
      <c r="H31" s="576">
        <f>ROUND(SUM(H29:H30),2)</f>
        <v>0</v>
      </c>
    </row>
    <row r="32" spans="1:8" s="438" customFormat="1" ht="13.5" thickBot="1" x14ac:dyDescent="0.25">
      <c r="A32" s="530"/>
      <c r="B32" s="524"/>
      <c r="C32" s="428"/>
      <c r="D32" s="423"/>
      <c r="E32" s="423"/>
      <c r="F32" s="133"/>
      <c r="G32" s="152"/>
      <c r="H32" s="597"/>
    </row>
    <row r="33" spans="1:14" ht="13.5" thickBot="1" x14ac:dyDescent="0.25">
      <c r="A33" s="702" t="s">
        <v>138</v>
      </c>
      <c r="B33" s="703"/>
      <c r="C33" s="703"/>
      <c r="D33" s="703"/>
      <c r="E33" s="703"/>
      <c r="F33" s="703"/>
      <c r="G33" s="703"/>
      <c r="H33" s="577">
        <f>ROUND(SUM(H23,H27,H31),2)</f>
        <v>0</v>
      </c>
    </row>
    <row r="34" spans="1:14" s="438" customFormat="1" x14ac:dyDescent="0.2">
      <c r="A34" s="315"/>
      <c r="B34" s="315"/>
      <c r="C34" s="589"/>
      <c r="D34" s="590"/>
      <c r="E34" s="590"/>
      <c r="F34" s="591"/>
      <c r="G34" s="592"/>
      <c r="H34" s="593"/>
      <c r="I34" s="579"/>
      <c r="J34" s="579"/>
      <c r="K34" s="579"/>
      <c r="L34" s="579"/>
    </row>
    <row r="35" spans="1:14" s="438" customFormat="1" ht="13.5" thickBot="1" x14ac:dyDescent="0.25">
      <c r="A35" s="21"/>
      <c r="B35" s="527"/>
      <c r="C35" s="434"/>
      <c r="D35" s="435"/>
      <c r="E35" s="435"/>
      <c r="F35" s="528"/>
      <c r="G35" s="587"/>
      <c r="H35" s="588"/>
      <c r="I35" s="579"/>
      <c r="J35" s="579"/>
      <c r="K35" s="579"/>
      <c r="L35" s="579"/>
    </row>
    <row r="36" spans="1:14" ht="13.5" thickBot="1" x14ac:dyDescent="0.25">
      <c r="A36" s="508" t="s">
        <v>351</v>
      </c>
      <c r="B36" s="509"/>
      <c r="C36" s="509"/>
      <c r="D36" s="509"/>
      <c r="E36" s="509"/>
      <c r="F36" s="509"/>
      <c r="G36" s="509"/>
      <c r="H36" s="510"/>
      <c r="I36" s="580"/>
      <c r="J36" s="580"/>
      <c r="K36" s="579"/>
      <c r="L36" s="579"/>
    </row>
    <row r="37" spans="1:14" ht="13.5" thickBot="1" x14ac:dyDescent="0.25">
      <c r="A37" s="292">
        <v>1.4</v>
      </c>
      <c r="B37" s="606" t="s">
        <v>191</v>
      </c>
      <c r="C37" s="403" t="s">
        <v>168</v>
      </c>
      <c r="D37" s="317"/>
      <c r="E37" s="173"/>
      <c r="F37" s="318"/>
      <c r="G37" s="319"/>
      <c r="H37" s="134">
        <f>F37*G37</f>
        <v>0</v>
      </c>
      <c r="I37" s="579"/>
      <c r="J37" s="579"/>
      <c r="K37" s="579"/>
      <c r="L37" s="579"/>
    </row>
    <row r="38" spans="1:14" s="438" customFormat="1" ht="13.5" thickBot="1" x14ac:dyDescent="0.25">
      <c r="A38" s="583"/>
      <c r="B38" s="607"/>
      <c r="C38" s="571" t="s">
        <v>168</v>
      </c>
      <c r="D38" s="541"/>
      <c r="E38" s="572"/>
      <c r="F38" s="573"/>
      <c r="G38" s="543"/>
      <c r="H38" s="134">
        <f>F38*G38</f>
        <v>0</v>
      </c>
      <c r="I38" s="579"/>
      <c r="J38" s="579"/>
      <c r="K38" s="579"/>
      <c r="L38" s="579"/>
    </row>
    <row r="39" spans="1:14" ht="13.5" thickTop="1" x14ac:dyDescent="0.2">
      <c r="A39" s="584"/>
      <c r="B39" s="564" t="s">
        <v>385</v>
      </c>
      <c r="C39" s="565"/>
      <c r="D39" s="567"/>
      <c r="E39" s="567"/>
      <c r="F39" s="568"/>
      <c r="G39" s="575"/>
      <c r="H39" s="576">
        <f>ROUND(SUM(H37:H38),2)</f>
        <v>0</v>
      </c>
      <c r="I39" s="579"/>
      <c r="J39" s="579"/>
      <c r="K39" s="579"/>
      <c r="L39" s="579"/>
    </row>
    <row r="40" spans="1:14" ht="13.5" thickBot="1" x14ac:dyDescent="0.25">
      <c r="A40" s="585"/>
      <c r="B40" s="386"/>
      <c r="C40" s="540"/>
      <c r="D40" s="387"/>
      <c r="E40" s="387"/>
      <c r="F40" s="388"/>
      <c r="G40" s="389"/>
      <c r="H40" s="570"/>
      <c r="I40" s="579"/>
      <c r="J40" s="579"/>
      <c r="K40" s="579"/>
      <c r="L40" s="579"/>
    </row>
    <row r="41" spans="1:14" ht="13.5" thickBot="1" x14ac:dyDescent="0.25">
      <c r="A41" s="292" t="s">
        <v>282</v>
      </c>
      <c r="B41" s="606" t="s">
        <v>191</v>
      </c>
      <c r="C41" s="403" t="s">
        <v>168</v>
      </c>
      <c r="D41" s="317"/>
      <c r="E41" s="175"/>
      <c r="F41" s="318"/>
      <c r="G41" s="319"/>
      <c r="H41" s="134">
        <f>F41*G41</f>
        <v>0</v>
      </c>
      <c r="I41" s="579"/>
      <c r="J41" s="579"/>
      <c r="K41" s="579"/>
      <c r="L41" s="579"/>
    </row>
    <row r="42" spans="1:14" s="438" customFormat="1" ht="13.5" thickBot="1" x14ac:dyDescent="0.25">
      <c r="A42" s="583"/>
      <c r="B42" s="608"/>
      <c r="C42" s="571" t="s">
        <v>168</v>
      </c>
      <c r="D42" s="615"/>
      <c r="E42" s="542"/>
      <c r="F42" s="573"/>
      <c r="G42" s="543"/>
      <c r="H42" s="134">
        <f>F42*G42</f>
        <v>0</v>
      </c>
      <c r="I42" s="579"/>
      <c r="J42" s="579"/>
      <c r="K42" s="579"/>
      <c r="L42" s="579"/>
    </row>
    <row r="43" spans="1:14" ht="13.5" thickTop="1" x14ac:dyDescent="0.2">
      <c r="A43" s="584"/>
      <c r="B43" s="564" t="s">
        <v>385</v>
      </c>
      <c r="C43" s="565"/>
      <c r="D43" s="567"/>
      <c r="E43" s="567"/>
      <c r="F43" s="568"/>
      <c r="G43" s="575"/>
      <c r="H43" s="631">
        <f>ROUND(SUM(H41:H42),2)</f>
        <v>0</v>
      </c>
    </row>
    <row r="44" spans="1:14" ht="13.5" thickBot="1" x14ac:dyDescent="0.25">
      <c r="A44" s="586"/>
      <c r="B44" s="21"/>
      <c r="C44" s="434"/>
      <c r="D44" s="446"/>
      <c r="E44" s="446"/>
      <c r="F44" s="133"/>
      <c r="G44" s="152"/>
      <c r="H44" s="637"/>
    </row>
    <row r="45" spans="1:14" s="438" customFormat="1" ht="13.5" thickBot="1" x14ac:dyDescent="0.25">
      <c r="A45" s="292" t="s">
        <v>371</v>
      </c>
      <c r="B45" s="606" t="s">
        <v>191</v>
      </c>
      <c r="C45" s="403" t="s">
        <v>168</v>
      </c>
      <c r="D45" s="127"/>
      <c r="E45" s="175"/>
      <c r="F45" s="129"/>
      <c r="G45" s="150"/>
      <c r="H45" s="134">
        <f>F45*G45</f>
        <v>0</v>
      </c>
    </row>
    <row r="46" spans="1:14" s="438" customFormat="1" ht="13.5" thickBot="1" x14ac:dyDescent="0.25">
      <c r="A46" s="529"/>
      <c r="B46" s="287"/>
      <c r="C46" s="403" t="s">
        <v>168</v>
      </c>
      <c r="D46" s="127"/>
      <c r="E46" s="173"/>
      <c r="F46" s="129"/>
      <c r="G46" s="150"/>
      <c r="H46" s="134">
        <f>F46*G46</f>
        <v>0</v>
      </c>
      <c r="I46" s="579"/>
      <c r="J46" s="579"/>
      <c r="K46" s="579"/>
      <c r="L46" s="579"/>
    </row>
    <row r="47" spans="1:14" s="438" customFormat="1" ht="13.5" thickTop="1" x14ac:dyDescent="0.2">
      <c r="A47" s="584"/>
      <c r="B47" s="564" t="s">
        <v>385</v>
      </c>
      <c r="C47" s="565"/>
      <c r="D47" s="567"/>
      <c r="E47" s="567"/>
      <c r="F47" s="568"/>
      <c r="G47" s="575"/>
      <c r="H47" s="576">
        <f>ROUND(SUM(H45:H46),2)</f>
        <v>0</v>
      </c>
      <c r="I47" s="579"/>
      <c r="J47" s="579"/>
      <c r="K47" s="579"/>
      <c r="L47" s="579"/>
      <c r="N47" s="6"/>
    </row>
    <row r="48" spans="1:14" s="438" customFormat="1" ht="13.5" thickBot="1" x14ac:dyDescent="0.25">
      <c r="A48" s="530"/>
      <c r="B48" s="524"/>
      <c r="C48" s="428"/>
      <c r="D48" s="423"/>
      <c r="E48" s="423"/>
      <c r="F48" s="133"/>
      <c r="G48" s="152"/>
      <c r="H48" s="597"/>
      <c r="I48" s="579"/>
      <c r="J48" s="579"/>
      <c r="K48" s="579"/>
      <c r="L48" s="579"/>
    </row>
    <row r="49" spans="1:12" s="438" customFormat="1" ht="13.5" thickBot="1" x14ac:dyDescent="0.25">
      <c r="A49" s="702" t="s">
        <v>138</v>
      </c>
      <c r="B49" s="703"/>
      <c r="C49" s="703"/>
      <c r="D49" s="703"/>
      <c r="E49" s="703"/>
      <c r="F49" s="703"/>
      <c r="G49" s="703"/>
      <c r="H49" s="577">
        <f>ROUND(SUM(H39,H43,H47),2)</f>
        <v>0</v>
      </c>
      <c r="I49" s="579"/>
      <c r="J49" s="579"/>
      <c r="K49" s="579"/>
      <c r="L49" s="579"/>
    </row>
    <row r="50" spans="1:12" s="438" customFormat="1" x14ac:dyDescent="0.2">
      <c r="A50" s="21"/>
      <c r="B50" s="21"/>
      <c r="C50" s="262"/>
      <c r="D50" s="446"/>
      <c r="E50" s="446"/>
      <c r="F50" s="133"/>
      <c r="G50" s="152"/>
      <c r="H50" s="136"/>
      <c r="I50" s="579"/>
      <c r="J50" s="579"/>
      <c r="K50" s="579"/>
      <c r="L50" s="579"/>
    </row>
    <row r="51" spans="1:12" s="438" customFormat="1" ht="13.5" thickBot="1" x14ac:dyDescent="0.25">
      <c r="A51" s="21"/>
      <c r="B51" s="21"/>
      <c r="C51" s="434"/>
      <c r="D51" s="446"/>
      <c r="E51" s="446"/>
      <c r="F51" s="133"/>
      <c r="G51" s="152"/>
      <c r="H51" s="136"/>
      <c r="I51" s="579"/>
      <c r="J51" s="579"/>
      <c r="K51" s="579"/>
      <c r="L51" s="579"/>
    </row>
    <row r="52" spans="1:12" s="438" customFormat="1" ht="13.5" thickBot="1" x14ac:dyDescent="0.25">
      <c r="A52" s="508" t="s">
        <v>352</v>
      </c>
      <c r="B52" s="509"/>
      <c r="C52" s="509"/>
      <c r="D52" s="509"/>
      <c r="E52" s="509"/>
      <c r="F52" s="509"/>
      <c r="G52" s="509"/>
      <c r="H52" s="510"/>
      <c r="I52" s="580"/>
      <c r="J52" s="580"/>
      <c r="K52" s="579"/>
      <c r="L52" s="579"/>
    </row>
    <row r="53" spans="1:12" ht="13.5" thickBot="1" x14ac:dyDescent="0.25">
      <c r="A53" s="292">
        <v>1.5</v>
      </c>
      <c r="B53" s="611" t="s">
        <v>192</v>
      </c>
      <c r="C53" s="404" t="s">
        <v>168</v>
      </c>
      <c r="D53" s="321"/>
      <c r="E53" s="175"/>
      <c r="F53" s="322"/>
      <c r="G53" s="323"/>
      <c r="H53" s="134">
        <f>F53*G53</f>
        <v>0</v>
      </c>
      <c r="I53" s="579"/>
      <c r="J53" s="579"/>
      <c r="K53" s="579"/>
      <c r="L53" s="579"/>
    </row>
    <row r="54" spans="1:12" s="438" customFormat="1" ht="13.5" thickBot="1" x14ac:dyDescent="0.25">
      <c r="A54" s="559"/>
      <c r="B54" s="610"/>
      <c r="C54" s="534" t="s">
        <v>168</v>
      </c>
      <c r="D54" s="556"/>
      <c r="E54" s="614"/>
      <c r="F54" s="550"/>
      <c r="G54" s="558"/>
      <c r="H54" s="134">
        <f>F54*G54</f>
        <v>0</v>
      </c>
      <c r="I54" s="579"/>
      <c r="J54" s="579"/>
      <c r="K54" s="579"/>
      <c r="L54" s="579"/>
    </row>
    <row r="55" spans="1:12" ht="13.5" thickTop="1" x14ac:dyDescent="0.2">
      <c r="A55" s="584"/>
      <c r="B55" s="564" t="s">
        <v>385</v>
      </c>
      <c r="C55" s="612"/>
      <c r="D55" s="567"/>
      <c r="E55" s="567"/>
      <c r="F55" s="568"/>
      <c r="G55" s="575"/>
      <c r="H55" s="631">
        <f>ROUND(SUM(H53:H54),2)</f>
        <v>0</v>
      </c>
      <c r="I55" s="579"/>
      <c r="J55" s="579"/>
      <c r="K55" s="579"/>
      <c r="L55" s="579"/>
    </row>
    <row r="56" spans="1:12" ht="13.5" thickBot="1" x14ac:dyDescent="0.25">
      <c r="A56" s="598"/>
      <c r="B56" s="302"/>
      <c r="C56" s="609"/>
      <c r="D56" s="304"/>
      <c r="E56" s="304"/>
      <c r="F56" s="305"/>
      <c r="G56" s="306"/>
      <c r="H56" s="569"/>
      <c r="I56" s="579"/>
      <c r="J56" s="579"/>
      <c r="K56" s="579"/>
      <c r="L56" s="579"/>
    </row>
    <row r="57" spans="1:12" ht="13.5" thickBot="1" x14ac:dyDescent="0.25">
      <c r="A57" s="292" t="s">
        <v>284</v>
      </c>
      <c r="B57" s="611" t="s">
        <v>192</v>
      </c>
      <c r="C57" s="403" t="s">
        <v>168</v>
      </c>
      <c r="D57" s="321"/>
      <c r="E57" s="175"/>
      <c r="F57" s="322"/>
      <c r="G57" s="323"/>
      <c r="H57" s="134">
        <f>F57*G57</f>
        <v>0</v>
      </c>
      <c r="I57" s="579"/>
      <c r="J57" s="579"/>
      <c r="K57" s="579"/>
      <c r="L57" s="579"/>
    </row>
    <row r="58" spans="1:12" s="438" customFormat="1" ht="13.5" thickBot="1" x14ac:dyDescent="0.25">
      <c r="A58" s="583"/>
      <c r="B58" s="610"/>
      <c r="C58" s="544" t="s">
        <v>168</v>
      </c>
      <c r="D58" s="549"/>
      <c r="E58" s="572"/>
      <c r="F58" s="557"/>
      <c r="G58" s="551"/>
      <c r="H58" s="134">
        <f>F58*G58</f>
        <v>0</v>
      </c>
      <c r="I58" s="579"/>
      <c r="J58" s="579"/>
      <c r="K58" s="579"/>
      <c r="L58" s="579"/>
    </row>
    <row r="59" spans="1:12" ht="13.5" thickTop="1" x14ac:dyDescent="0.2">
      <c r="A59" s="584"/>
      <c r="B59" s="564" t="s">
        <v>385</v>
      </c>
      <c r="C59" s="565"/>
      <c r="D59" s="567"/>
      <c r="E59" s="567"/>
      <c r="F59" s="568"/>
      <c r="G59" s="575"/>
      <c r="H59" s="576">
        <f>ROUND(SUM(H57:H58),2)</f>
        <v>0</v>
      </c>
      <c r="I59" s="579"/>
      <c r="J59" s="579"/>
      <c r="K59" s="579"/>
      <c r="L59" s="579"/>
    </row>
    <row r="60" spans="1:12" ht="13.5" thickBot="1" x14ac:dyDescent="0.25">
      <c r="A60" s="598"/>
      <c r="B60" s="302"/>
      <c r="C60" s="609"/>
      <c r="D60" s="304"/>
      <c r="E60" s="304"/>
      <c r="F60" s="305"/>
      <c r="G60" s="306"/>
      <c r="H60" s="570"/>
      <c r="I60" s="579"/>
      <c r="J60" s="579"/>
      <c r="K60" s="579"/>
      <c r="L60" s="579"/>
    </row>
    <row r="61" spans="1:12" s="438" customFormat="1" ht="13.5" thickBot="1" x14ac:dyDescent="0.25">
      <c r="A61" s="292" t="s">
        <v>373</v>
      </c>
      <c r="B61" s="611" t="s">
        <v>192</v>
      </c>
      <c r="C61" s="403" t="s">
        <v>168</v>
      </c>
      <c r="D61" s="127"/>
      <c r="E61" s="175"/>
      <c r="F61" s="129"/>
      <c r="G61" s="150"/>
      <c r="H61" s="134">
        <f>F61*G61</f>
        <v>0</v>
      </c>
      <c r="I61" s="579"/>
      <c r="J61" s="579"/>
      <c r="K61" s="579"/>
      <c r="L61" s="579"/>
    </row>
    <row r="62" spans="1:12" s="438" customFormat="1" ht="13.5" thickBot="1" x14ac:dyDescent="0.25">
      <c r="A62" s="559"/>
      <c r="B62" s="533"/>
      <c r="C62" s="534" t="s">
        <v>168</v>
      </c>
      <c r="D62" s="535"/>
      <c r="E62" s="536"/>
      <c r="F62" s="537"/>
      <c r="G62" s="538"/>
      <c r="H62" s="539">
        <f>F62*G62</f>
        <v>0</v>
      </c>
      <c r="I62" s="579"/>
      <c r="J62" s="579"/>
      <c r="K62" s="579"/>
      <c r="L62" s="579"/>
    </row>
    <row r="63" spans="1:12" s="438" customFormat="1" ht="13.5" thickTop="1" x14ac:dyDescent="0.2">
      <c r="A63" s="584"/>
      <c r="B63" s="564" t="s">
        <v>385</v>
      </c>
      <c r="C63" s="565"/>
      <c r="D63" s="567"/>
      <c r="E63" s="567"/>
      <c r="F63" s="568"/>
      <c r="G63" s="575"/>
      <c r="H63" s="576">
        <f>ROUND(SUM(H61:H62),2)</f>
        <v>0</v>
      </c>
      <c r="I63" s="579"/>
      <c r="J63" s="579"/>
      <c r="K63" s="579"/>
      <c r="L63" s="579"/>
    </row>
    <row r="64" spans="1:12" s="438" customFormat="1" ht="13.5" thickBot="1" x14ac:dyDescent="0.25">
      <c r="A64" s="530"/>
      <c r="B64" s="524"/>
      <c r="C64" s="428"/>
      <c r="D64" s="423"/>
      <c r="E64" s="423"/>
      <c r="F64" s="133"/>
      <c r="G64" s="152"/>
      <c r="H64" s="597"/>
      <c r="I64" s="579"/>
      <c r="J64" s="579"/>
      <c r="K64" s="579"/>
      <c r="L64" s="579"/>
    </row>
    <row r="65" spans="1:12" s="438" customFormat="1" ht="13.5" thickBot="1" x14ac:dyDescent="0.25">
      <c r="A65" s="702" t="s">
        <v>138</v>
      </c>
      <c r="B65" s="703"/>
      <c r="C65" s="703"/>
      <c r="D65" s="703"/>
      <c r="E65" s="703"/>
      <c r="F65" s="703"/>
      <c r="G65" s="703"/>
      <c r="H65" s="577">
        <f>ROUND(SUM(H55,H59,H63),2)</f>
        <v>0</v>
      </c>
      <c r="I65" s="579"/>
      <c r="J65" s="579"/>
      <c r="K65" s="579"/>
      <c r="L65" s="579"/>
    </row>
    <row r="66" spans="1:12" s="438" customFormat="1" x14ac:dyDescent="0.2">
      <c r="A66" s="302"/>
      <c r="B66" s="302"/>
      <c r="C66" s="303"/>
      <c r="D66" s="304"/>
      <c r="E66" s="304"/>
      <c r="F66" s="305"/>
      <c r="G66" s="306"/>
      <c r="H66" s="307"/>
      <c r="I66" s="579"/>
      <c r="J66" s="579"/>
      <c r="K66" s="579"/>
      <c r="L66" s="579"/>
    </row>
    <row r="67" spans="1:12" s="438" customFormat="1" ht="13.5" thickBot="1" x14ac:dyDescent="0.25">
      <c r="A67" s="302"/>
      <c r="B67" s="302"/>
      <c r="C67" s="303"/>
      <c r="D67" s="304"/>
      <c r="E67" s="304"/>
      <c r="F67" s="305"/>
      <c r="G67" s="306"/>
      <c r="H67" s="307"/>
      <c r="I67" s="579"/>
      <c r="J67" s="579"/>
      <c r="K67" s="579"/>
      <c r="L67" s="579"/>
    </row>
    <row r="68" spans="1:12" s="438" customFormat="1" ht="13.5" thickBot="1" x14ac:dyDescent="0.25">
      <c r="A68" s="514" t="s">
        <v>353</v>
      </c>
      <c r="B68" s="515"/>
      <c r="C68" s="515"/>
      <c r="D68" s="515"/>
      <c r="E68" s="515"/>
      <c r="F68" s="515"/>
      <c r="G68" s="515"/>
      <c r="H68" s="516"/>
      <c r="I68" s="578"/>
      <c r="J68" s="578"/>
      <c r="K68" s="579"/>
      <c r="L68" s="579"/>
    </row>
    <row r="69" spans="1:12" ht="13.5" thickBot="1" x14ac:dyDescent="0.25">
      <c r="A69" s="19">
        <v>2</v>
      </c>
      <c r="B69" s="20" t="s">
        <v>189</v>
      </c>
      <c r="C69" s="404" t="s">
        <v>169</v>
      </c>
      <c r="D69" s="127"/>
      <c r="E69" s="175"/>
      <c r="F69" s="129"/>
      <c r="G69" s="150"/>
      <c r="H69" s="134">
        <f>F69*G69</f>
        <v>0</v>
      </c>
      <c r="I69" s="579"/>
      <c r="J69" s="579"/>
      <c r="K69" s="579"/>
      <c r="L69" s="579"/>
    </row>
    <row r="70" spans="1:12" ht="13.5" thickBot="1" x14ac:dyDescent="0.25">
      <c r="A70" s="552"/>
      <c r="B70" s="552"/>
      <c r="C70" s="544" t="s">
        <v>169</v>
      </c>
      <c r="D70" s="535"/>
      <c r="E70" s="553"/>
      <c r="F70" s="537"/>
      <c r="G70" s="538"/>
      <c r="H70" s="539">
        <f>F70*G70</f>
        <v>0</v>
      </c>
      <c r="I70" s="579"/>
      <c r="J70" s="579"/>
      <c r="K70" s="579"/>
      <c r="L70" s="579"/>
    </row>
    <row r="71" spans="1:12" ht="13.5" thickTop="1" x14ac:dyDescent="0.2">
      <c r="A71" s="584"/>
      <c r="B71" s="564" t="s">
        <v>385</v>
      </c>
      <c r="C71" s="565"/>
      <c r="D71" s="567"/>
      <c r="E71" s="567"/>
      <c r="F71" s="568"/>
      <c r="G71" s="575"/>
      <c r="H71" s="576">
        <f>ROUND(SUM(H69:H70),2)</f>
        <v>0</v>
      </c>
      <c r="I71" s="579"/>
      <c r="J71" s="579"/>
      <c r="K71" s="579"/>
      <c r="L71" s="579"/>
    </row>
    <row r="72" spans="1:12" ht="13.5" thickBot="1" x14ac:dyDescent="0.25">
      <c r="A72" s="586"/>
      <c r="B72" s="21"/>
      <c r="C72" s="262"/>
      <c r="D72" s="446"/>
      <c r="E72" s="446"/>
      <c r="F72" s="133"/>
      <c r="G72" s="152"/>
      <c r="H72" s="599"/>
      <c r="I72" s="579"/>
      <c r="J72" s="579"/>
      <c r="K72" s="579"/>
      <c r="L72" s="579"/>
    </row>
    <row r="73" spans="1:12" ht="13.5" thickBot="1" x14ac:dyDescent="0.25">
      <c r="A73" s="19" t="s">
        <v>277</v>
      </c>
      <c r="B73" s="20" t="s">
        <v>189</v>
      </c>
      <c r="C73" s="404" t="s">
        <v>169</v>
      </c>
      <c r="D73" s="127"/>
      <c r="E73" s="175"/>
      <c r="F73" s="129"/>
      <c r="G73" s="150"/>
      <c r="H73" s="134">
        <f>F73*G73</f>
        <v>0</v>
      </c>
      <c r="I73" s="579"/>
      <c r="J73" s="579"/>
      <c r="K73" s="579"/>
      <c r="L73" s="579"/>
    </row>
    <row r="74" spans="1:12" ht="13.5" thickBot="1" x14ac:dyDescent="0.25">
      <c r="A74" s="552"/>
      <c r="B74" s="552"/>
      <c r="C74" s="544" t="s">
        <v>169</v>
      </c>
      <c r="D74" s="535"/>
      <c r="E74" s="553"/>
      <c r="F74" s="537"/>
      <c r="G74" s="538"/>
      <c r="H74" s="539">
        <f>F74*G74</f>
        <v>0</v>
      </c>
      <c r="I74" s="579"/>
      <c r="J74" s="579"/>
      <c r="K74" s="579"/>
      <c r="L74" s="579"/>
    </row>
    <row r="75" spans="1:12" ht="13.5" thickTop="1" x14ac:dyDescent="0.2">
      <c r="A75" s="584"/>
      <c r="B75" s="564" t="s">
        <v>385</v>
      </c>
      <c r="C75" s="565"/>
      <c r="D75" s="567"/>
      <c r="E75" s="567"/>
      <c r="F75" s="568"/>
      <c r="G75" s="575"/>
      <c r="H75" s="576">
        <f>ROUND(SUM(H73:H74),2)</f>
        <v>0</v>
      </c>
      <c r="I75" s="524"/>
      <c r="J75" s="524"/>
      <c r="K75" s="524"/>
    </row>
    <row r="76" spans="1:12" ht="13.5" thickBot="1" x14ac:dyDescent="0.25">
      <c r="A76" s="586"/>
      <c r="B76" s="21"/>
      <c r="C76" s="262"/>
      <c r="D76" s="446"/>
      <c r="E76" s="446"/>
      <c r="F76" s="133"/>
      <c r="G76" s="152"/>
      <c r="H76" s="597"/>
      <c r="I76" s="524"/>
      <c r="J76" s="524"/>
      <c r="K76" s="524"/>
    </row>
    <row r="77" spans="1:12" s="438" customFormat="1" ht="13.5" thickBot="1" x14ac:dyDescent="0.25">
      <c r="A77" s="19" t="s">
        <v>344</v>
      </c>
      <c r="B77" s="20" t="s">
        <v>189</v>
      </c>
      <c r="C77" s="404" t="s">
        <v>169</v>
      </c>
      <c r="D77" s="127"/>
      <c r="E77" s="175"/>
      <c r="F77" s="129"/>
      <c r="G77" s="150"/>
      <c r="H77" s="134">
        <f>F77*G77</f>
        <v>0</v>
      </c>
      <c r="I77" s="524"/>
      <c r="J77" s="524"/>
      <c r="K77" s="524"/>
    </row>
    <row r="78" spans="1:12" s="438" customFormat="1" ht="13.5" thickBot="1" x14ac:dyDescent="0.25">
      <c r="A78" s="532"/>
      <c r="B78" s="533"/>
      <c r="C78" s="544" t="s">
        <v>169</v>
      </c>
      <c r="D78" s="535"/>
      <c r="E78" s="536"/>
      <c r="F78" s="537"/>
      <c r="G78" s="538"/>
      <c r="H78" s="539">
        <f>F78*G78</f>
        <v>0</v>
      </c>
      <c r="I78" s="524"/>
      <c r="J78" s="524"/>
      <c r="K78" s="524"/>
    </row>
    <row r="79" spans="1:12" s="438" customFormat="1" ht="13.5" thickTop="1" x14ac:dyDescent="0.2">
      <c r="A79" s="584"/>
      <c r="B79" s="564" t="s">
        <v>385</v>
      </c>
      <c r="C79" s="565"/>
      <c r="D79" s="567"/>
      <c r="E79" s="567"/>
      <c r="F79" s="568"/>
      <c r="G79" s="575"/>
      <c r="H79" s="576">
        <f>ROUND(SUM(H77:H78),2)</f>
        <v>0</v>
      </c>
      <c r="I79" s="524"/>
      <c r="J79" s="524"/>
      <c r="K79" s="524"/>
    </row>
    <row r="80" spans="1:12" s="438" customFormat="1" ht="13.5" thickBot="1" x14ac:dyDescent="0.25">
      <c r="A80" s="530"/>
      <c r="B80" s="524"/>
      <c r="C80" s="428"/>
      <c r="D80" s="423"/>
      <c r="E80" s="423"/>
      <c r="F80" s="133"/>
      <c r="G80" s="152"/>
      <c r="H80" s="597"/>
      <c r="I80" s="524"/>
      <c r="J80" s="524"/>
      <c r="K80" s="524"/>
    </row>
    <row r="81" spans="1:19" s="438" customFormat="1" ht="13.5" thickBot="1" x14ac:dyDescent="0.25">
      <c r="A81" s="702" t="s">
        <v>138</v>
      </c>
      <c r="B81" s="703"/>
      <c r="C81" s="703"/>
      <c r="D81" s="703"/>
      <c r="E81" s="703"/>
      <c r="F81" s="703"/>
      <c r="G81" s="703"/>
      <c r="H81" s="577">
        <f>ROUND(SUM(H71,H75,H79),2)</f>
        <v>0</v>
      </c>
      <c r="I81" s="524"/>
      <c r="J81" s="524"/>
      <c r="K81" s="524"/>
    </row>
    <row r="82" spans="1:19" s="438" customFormat="1" x14ac:dyDescent="0.2">
      <c r="A82" s="21"/>
      <c r="B82" s="21"/>
      <c r="C82" s="262"/>
      <c r="D82" s="446"/>
      <c r="E82" s="446"/>
      <c r="F82" s="133"/>
      <c r="G82" s="152"/>
      <c r="H82" s="136"/>
      <c r="I82" s="524"/>
      <c r="J82" s="524"/>
      <c r="K82" s="524"/>
    </row>
    <row r="83" spans="1:19" s="438" customFormat="1" ht="13.5" thickBot="1" x14ac:dyDescent="0.25">
      <c r="A83" s="21"/>
      <c r="B83" s="21"/>
      <c r="C83" s="262"/>
      <c r="D83" s="446"/>
      <c r="E83" s="446"/>
      <c r="F83" s="133"/>
      <c r="G83" s="152"/>
      <c r="H83" s="136"/>
      <c r="I83" s="524"/>
      <c r="J83" s="524"/>
      <c r="K83" s="524"/>
    </row>
    <row r="84" spans="1:19" s="438" customFormat="1" ht="13.5" thickBot="1" x14ac:dyDescent="0.25">
      <c r="A84" s="523" t="s">
        <v>354</v>
      </c>
      <c r="B84" s="581"/>
      <c r="C84" s="581"/>
      <c r="D84" s="581"/>
      <c r="E84" s="581"/>
      <c r="F84" s="581"/>
      <c r="G84" s="581"/>
      <c r="H84" s="582"/>
      <c r="I84" s="578"/>
      <c r="J84" s="578"/>
      <c r="K84" s="524"/>
    </row>
    <row r="85" spans="1:19" ht="13.5" thickBot="1" x14ac:dyDescent="0.25">
      <c r="A85" s="19">
        <v>2.1</v>
      </c>
      <c r="B85" s="20" t="s">
        <v>190</v>
      </c>
      <c r="C85" s="404" t="s">
        <v>169</v>
      </c>
      <c r="D85" s="127"/>
      <c r="E85" s="175"/>
      <c r="F85" s="129"/>
      <c r="G85" s="150"/>
      <c r="H85" s="134">
        <f>F85*G85</f>
        <v>0</v>
      </c>
      <c r="I85" s="524"/>
      <c r="J85" s="524"/>
      <c r="K85" s="524"/>
    </row>
    <row r="86" spans="1:19" ht="13.5" thickBot="1" x14ac:dyDescent="0.25">
      <c r="A86" s="552"/>
      <c r="B86" s="552"/>
      <c r="C86" s="544" t="s">
        <v>169</v>
      </c>
      <c r="D86" s="535"/>
      <c r="E86" s="553"/>
      <c r="F86" s="537"/>
      <c r="G86" s="538"/>
      <c r="H86" s="539">
        <f>F86*G86</f>
        <v>0</v>
      </c>
      <c r="I86" s="524"/>
      <c r="J86" s="524"/>
      <c r="K86" s="524"/>
    </row>
    <row r="87" spans="1:19" ht="13.5" thickTop="1" x14ac:dyDescent="0.2">
      <c r="A87" s="584"/>
      <c r="B87" s="564" t="s">
        <v>385</v>
      </c>
      <c r="C87" s="565"/>
      <c r="D87" s="567"/>
      <c r="E87" s="567"/>
      <c r="F87" s="568"/>
      <c r="G87" s="575"/>
      <c r="H87" s="576">
        <f>ROUND(SUM(H85:H86),2)</f>
        <v>0</v>
      </c>
      <c r="I87" s="524"/>
      <c r="J87" s="524"/>
      <c r="K87" s="524"/>
    </row>
    <row r="88" spans="1:19" ht="13.5" thickBot="1" x14ac:dyDescent="0.25">
      <c r="A88" s="586"/>
      <c r="B88" s="21"/>
      <c r="C88" s="262"/>
      <c r="D88" s="446"/>
      <c r="E88" s="446"/>
      <c r="F88" s="133"/>
      <c r="G88" s="152"/>
      <c r="H88" s="599"/>
      <c r="I88" s="524"/>
      <c r="J88" s="524"/>
      <c r="K88" s="524"/>
    </row>
    <row r="89" spans="1:19" ht="13.5" thickBot="1" x14ac:dyDescent="0.25">
      <c r="A89" s="19" t="s">
        <v>279</v>
      </c>
      <c r="B89" s="20" t="s">
        <v>190</v>
      </c>
      <c r="C89" s="404" t="s">
        <v>169</v>
      </c>
      <c r="D89" s="127"/>
      <c r="E89" s="175"/>
      <c r="F89" s="129"/>
      <c r="G89" s="150"/>
      <c r="H89" s="134">
        <f>F89*G89</f>
        <v>0</v>
      </c>
    </row>
    <row r="90" spans="1:19" ht="13.5" thickBot="1" x14ac:dyDescent="0.25">
      <c r="A90" s="552"/>
      <c r="B90" s="552"/>
      <c r="C90" s="544" t="s">
        <v>169</v>
      </c>
      <c r="D90" s="535"/>
      <c r="E90" s="553"/>
      <c r="F90" s="537"/>
      <c r="G90" s="538"/>
      <c r="H90" s="539">
        <f>F90*G90</f>
        <v>0</v>
      </c>
    </row>
    <row r="91" spans="1:19" s="438" customFormat="1" ht="13.5" thickTop="1" x14ac:dyDescent="0.2">
      <c r="A91" s="584"/>
      <c r="B91" s="564" t="s">
        <v>385</v>
      </c>
      <c r="C91" s="565"/>
      <c r="D91" s="567"/>
      <c r="E91" s="567"/>
      <c r="F91" s="568"/>
      <c r="G91" s="575"/>
      <c r="H91" s="576">
        <f>ROUND(SUM(H89:H90),2)</f>
        <v>0</v>
      </c>
    </row>
    <row r="92" spans="1:19" s="438" customFormat="1" ht="13.5" thickBot="1" x14ac:dyDescent="0.25">
      <c r="A92" s="586"/>
      <c r="B92" s="21"/>
      <c r="C92" s="644"/>
      <c r="D92" s="435"/>
      <c r="E92" s="283"/>
      <c r="F92" s="643"/>
      <c r="G92" s="594"/>
      <c r="H92" s="628"/>
    </row>
    <row r="93" spans="1:19" s="438" customFormat="1" ht="13.5" thickBot="1" x14ac:dyDescent="0.25">
      <c r="A93" s="19" t="s">
        <v>368</v>
      </c>
      <c r="B93" s="20" t="s">
        <v>190</v>
      </c>
      <c r="C93" s="404" t="s">
        <v>169</v>
      </c>
      <c r="D93" s="127"/>
      <c r="E93" s="175"/>
      <c r="F93" s="129"/>
      <c r="G93" s="150"/>
      <c r="H93" s="134">
        <f>F93*G93</f>
        <v>0</v>
      </c>
    </row>
    <row r="94" spans="1:19" s="438" customFormat="1" ht="13.5" thickBot="1" x14ac:dyDescent="0.25">
      <c r="A94" s="532"/>
      <c r="B94" s="533"/>
      <c r="C94" s="544" t="s">
        <v>169</v>
      </c>
      <c r="D94" s="535"/>
      <c r="E94" s="536"/>
      <c r="F94" s="537"/>
      <c r="G94" s="538"/>
      <c r="H94" s="539">
        <f>F94*G94</f>
        <v>0</v>
      </c>
    </row>
    <row r="95" spans="1:19" s="438" customFormat="1" ht="13.5" thickTop="1" x14ac:dyDescent="0.2">
      <c r="A95" s="584"/>
      <c r="B95" s="564" t="s">
        <v>385</v>
      </c>
      <c r="C95" s="565"/>
      <c r="D95" s="567"/>
      <c r="E95" s="567"/>
      <c r="F95" s="568"/>
      <c r="G95" s="575"/>
      <c r="H95" s="576">
        <f>ROUND(SUM(H93:H94),2)</f>
        <v>0</v>
      </c>
    </row>
    <row r="96" spans="1:19" s="438" customFormat="1" ht="13.5" thickBot="1" x14ac:dyDescent="0.25">
      <c r="A96" s="530"/>
      <c r="B96" s="524"/>
      <c r="C96" s="428"/>
      <c r="D96" s="423"/>
      <c r="E96" s="423"/>
      <c r="F96" s="133"/>
      <c r="G96" s="152"/>
      <c r="H96" s="597"/>
      <c r="I96" s="579"/>
      <c r="J96" s="579"/>
      <c r="K96" s="579"/>
      <c r="L96" s="579"/>
      <c r="M96" s="579"/>
      <c r="N96" s="579"/>
      <c r="O96" s="579"/>
      <c r="P96" s="579"/>
      <c r="Q96" s="579"/>
      <c r="R96" s="579"/>
      <c r="S96" s="579"/>
    </row>
    <row r="97" spans="1:19" ht="13.5" thickBot="1" x14ac:dyDescent="0.25">
      <c r="A97" s="702" t="s">
        <v>138</v>
      </c>
      <c r="B97" s="703"/>
      <c r="C97" s="703"/>
      <c r="D97" s="703"/>
      <c r="E97" s="703"/>
      <c r="F97" s="703"/>
      <c r="G97" s="703"/>
      <c r="H97" s="577">
        <f>ROUND(SUM(H87,H91,H95),2)</f>
        <v>0</v>
      </c>
      <c r="I97" s="579"/>
      <c r="J97" s="579"/>
      <c r="K97" s="579"/>
      <c r="L97" s="579"/>
      <c r="M97" s="579"/>
      <c r="N97" s="579"/>
      <c r="O97" s="579"/>
      <c r="P97" s="579"/>
      <c r="Q97" s="579"/>
      <c r="R97" s="579"/>
      <c r="S97" s="579"/>
    </row>
    <row r="98" spans="1:19" x14ac:dyDescent="0.2">
      <c r="C98" s="260"/>
      <c r="D98" s="261"/>
      <c r="E98" s="261"/>
      <c r="F98" s="131"/>
      <c r="G98" s="151"/>
      <c r="H98" s="135"/>
      <c r="I98" s="579"/>
      <c r="J98" s="579"/>
      <c r="K98" s="579"/>
      <c r="L98" s="579"/>
      <c r="M98" s="579"/>
      <c r="N98" s="579"/>
      <c r="O98" s="579"/>
      <c r="P98" s="579"/>
      <c r="Q98" s="579"/>
      <c r="R98" s="579"/>
      <c r="S98" s="579"/>
    </row>
    <row r="99" spans="1:19" s="438" customFormat="1" ht="13.5" thickBot="1" x14ac:dyDescent="0.25">
      <c r="C99" s="260"/>
      <c r="D99" s="261"/>
      <c r="E99" s="261"/>
      <c r="F99" s="131"/>
      <c r="G99" s="151"/>
      <c r="H99" s="135"/>
      <c r="I99" s="579"/>
      <c r="J99" s="579"/>
      <c r="K99" s="579"/>
      <c r="L99" s="579"/>
      <c r="M99" s="579"/>
      <c r="N99" s="579"/>
      <c r="O99" s="579"/>
      <c r="P99" s="579"/>
      <c r="Q99" s="579"/>
      <c r="R99" s="579"/>
      <c r="S99" s="579"/>
    </row>
    <row r="100" spans="1:19" s="438" customFormat="1" ht="13.5" thickBot="1" x14ac:dyDescent="0.25">
      <c r="A100" s="429" t="s">
        <v>355</v>
      </c>
      <c r="B100" s="430"/>
      <c r="C100" s="430"/>
      <c r="D100" s="430"/>
      <c r="E100" s="430"/>
      <c r="F100" s="430"/>
      <c r="G100" s="430"/>
      <c r="H100" s="433"/>
      <c r="I100" s="580"/>
      <c r="J100" s="580"/>
      <c r="K100" s="579"/>
      <c r="L100" s="579"/>
      <c r="M100" s="579"/>
      <c r="N100" s="579"/>
      <c r="O100" s="579"/>
      <c r="P100" s="579"/>
      <c r="Q100" s="579"/>
      <c r="R100" s="579"/>
      <c r="S100" s="579"/>
    </row>
    <row r="101" spans="1:19" ht="13.5" thickBot="1" x14ac:dyDescent="0.25">
      <c r="A101" s="19">
        <v>2.2000000000000002</v>
      </c>
      <c r="B101" s="20" t="s">
        <v>193</v>
      </c>
      <c r="C101" s="404" t="s">
        <v>169</v>
      </c>
      <c r="D101" s="127"/>
      <c r="E101" s="175"/>
      <c r="F101" s="129"/>
      <c r="G101" s="150"/>
      <c r="H101" s="134">
        <f>F101*G101</f>
        <v>0</v>
      </c>
      <c r="I101" s="579"/>
      <c r="J101" s="579"/>
      <c r="K101" s="579"/>
      <c r="L101" s="579"/>
      <c r="M101" s="579"/>
      <c r="N101" s="579"/>
      <c r="O101" s="579"/>
      <c r="P101" s="579"/>
      <c r="Q101" s="579"/>
      <c r="R101" s="579"/>
      <c r="S101" s="579"/>
    </row>
    <row r="102" spans="1:19" ht="13.5" thickBot="1" x14ac:dyDescent="0.25">
      <c r="A102" s="552"/>
      <c r="B102" s="552"/>
      <c r="C102" s="544" t="s">
        <v>169</v>
      </c>
      <c r="D102" s="535"/>
      <c r="E102" s="553"/>
      <c r="F102" s="537"/>
      <c r="G102" s="538"/>
      <c r="H102" s="539">
        <f>F102*G102</f>
        <v>0</v>
      </c>
      <c r="I102" s="579"/>
      <c r="J102" s="579"/>
      <c r="K102" s="579"/>
      <c r="L102" s="579"/>
      <c r="M102" s="579"/>
      <c r="N102" s="579"/>
      <c r="O102" s="579"/>
      <c r="P102" s="579"/>
      <c r="Q102" s="579"/>
      <c r="R102" s="579"/>
      <c r="S102" s="579"/>
    </row>
    <row r="103" spans="1:19" ht="13.5" thickTop="1" x14ac:dyDescent="0.2">
      <c r="A103" s="584"/>
      <c r="B103" s="564" t="s">
        <v>385</v>
      </c>
      <c r="C103" s="565"/>
      <c r="D103" s="567"/>
      <c r="E103" s="567"/>
      <c r="F103" s="568"/>
      <c r="G103" s="575"/>
      <c r="H103" s="631">
        <f>ROUND(SUM(H101:H102),2)</f>
        <v>0</v>
      </c>
      <c r="I103" s="579"/>
      <c r="J103" s="579"/>
      <c r="K103" s="579"/>
      <c r="L103" s="579"/>
      <c r="M103" s="579"/>
      <c r="N103" s="579"/>
      <c r="O103" s="579"/>
      <c r="P103" s="579"/>
      <c r="Q103" s="579"/>
      <c r="R103" s="579"/>
      <c r="S103" s="579"/>
    </row>
    <row r="104" spans="1:19" ht="13.5" thickBot="1" x14ac:dyDescent="0.25">
      <c r="A104" s="586"/>
      <c r="B104" s="21"/>
      <c r="C104" s="262"/>
      <c r="D104" s="446"/>
      <c r="E104" s="446"/>
      <c r="F104" s="133"/>
      <c r="G104" s="152"/>
      <c r="H104" s="569"/>
      <c r="I104" s="579"/>
      <c r="J104" s="579"/>
      <c r="K104" s="579"/>
      <c r="L104" s="579"/>
      <c r="M104" s="579"/>
      <c r="N104" s="579"/>
      <c r="O104" s="579"/>
      <c r="P104" s="579"/>
      <c r="Q104" s="579"/>
      <c r="R104" s="579"/>
      <c r="S104" s="579"/>
    </row>
    <row r="105" spans="1:19" ht="13.5" thickBot="1" x14ac:dyDescent="0.25">
      <c r="A105" s="19" t="s">
        <v>280</v>
      </c>
      <c r="B105" s="20" t="s">
        <v>193</v>
      </c>
      <c r="C105" s="404" t="s">
        <v>169</v>
      </c>
      <c r="D105" s="127"/>
      <c r="E105" s="175"/>
      <c r="F105" s="129"/>
      <c r="G105" s="150"/>
      <c r="H105" s="134">
        <f>F105*G105</f>
        <v>0</v>
      </c>
      <c r="I105" s="579"/>
      <c r="J105" s="579"/>
      <c r="K105" s="579"/>
      <c r="L105" s="579"/>
      <c r="M105" s="579"/>
      <c r="N105" s="579"/>
      <c r="O105" s="579"/>
      <c r="P105" s="579"/>
      <c r="Q105" s="579"/>
      <c r="R105" s="579"/>
      <c r="S105" s="579"/>
    </row>
    <row r="106" spans="1:19" ht="13.5" thickBot="1" x14ac:dyDescent="0.25">
      <c r="A106" s="552"/>
      <c r="B106" s="552"/>
      <c r="C106" s="544" t="s">
        <v>169</v>
      </c>
      <c r="D106" s="535"/>
      <c r="E106" s="553"/>
      <c r="F106" s="537"/>
      <c r="G106" s="538"/>
      <c r="H106" s="539">
        <f>F106*G106</f>
        <v>0</v>
      </c>
      <c r="I106" s="579"/>
      <c r="J106" s="579"/>
      <c r="K106" s="579"/>
      <c r="L106" s="579"/>
      <c r="M106" s="579"/>
      <c r="N106" s="579"/>
      <c r="O106" s="579"/>
      <c r="P106" s="579"/>
      <c r="Q106" s="579"/>
      <c r="R106" s="579"/>
      <c r="S106" s="579"/>
    </row>
    <row r="107" spans="1:19" ht="13.5" thickTop="1" x14ac:dyDescent="0.2">
      <c r="A107" s="584"/>
      <c r="B107" s="564" t="s">
        <v>385</v>
      </c>
      <c r="C107" s="565"/>
      <c r="D107" s="567"/>
      <c r="E107" s="567"/>
      <c r="F107" s="568"/>
      <c r="G107" s="575"/>
      <c r="H107" s="576">
        <f>ROUND(SUM(H105:H106),2)</f>
        <v>0</v>
      </c>
      <c r="I107" s="579"/>
      <c r="J107" s="579"/>
      <c r="K107" s="579"/>
      <c r="L107" s="579"/>
      <c r="M107" s="579"/>
      <c r="N107" s="579"/>
      <c r="O107" s="579"/>
      <c r="P107" s="579"/>
      <c r="Q107" s="579"/>
      <c r="R107" s="579"/>
      <c r="S107" s="579"/>
    </row>
    <row r="108" spans="1:19" ht="13.5" thickBot="1" x14ac:dyDescent="0.25">
      <c r="A108" s="530"/>
      <c r="B108" s="524"/>
      <c r="C108" s="428"/>
      <c r="D108" s="423"/>
      <c r="E108" s="423"/>
      <c r="F108" s="133"/>
      <c r="G108" s="152"/>
      <c r="H108" s="628"/>
      <c r="I108" s="579"/>
      <c r="J108" s="579"/>
      <c r="K108" s="579"/>
      <c r="L108" s="579"/>
      <c r="M108" s="579"/>
      <c r="N108" s="579"/>
      <c r="O108" s="579"/>
      <c r="P108" s="579"/>
      <c r="Q108" s="579"/>
      <c r="R108" s="579"/>
      <c r="S108" s="579"/>
    </row>
    <row r="109" spans="1:19" s="438" customFormat="1" ht="13.5" thickBot="1" x14ac:dyDescent="0.25">
      <c r="A109" s="19" t="s">
        <v>369</v>
      </c>
      <c r="B109" s="20" t="s">
        <v>193</v>
      </c>
      <c r="C109" s="404" t="s">
        <v>169</v>
      </c>
      <c r="D109" s="127"/>
      <c r="E109" s="175"/>
      <c r="F109" s="129"/>
      <c r="G109" s="150"/>
      <c r="H109" s="134">
        <f>F109*G109</f>
        <v>0</v>
      </c>
      <c r="I109" s="579"/>
      <c r="J109" s="579"/>
      <c r="K109" s="579"/>
      <c r="L109" s="579"/>
      <c r="M109" s="579"/>
      <c r="N109" s="579"/>
      <c r="O109" s="579"/>
      <c r="P109" s="579"/>
      <c r="Q109" s="579"/>
      <c r="R109" s="579"/>
      <c r="S109" s="579"/>
    </row>
    <row r="110" spans="1:19" s="438" customFormat="1" ht="13.5" thickBot="1" x14ac:dyDescent="0.25">
      <c r="A110" s="532"/>
      <c r="B110" s="533"/>
      <c r="C110" s="544" t="s">
        <v>169</v>
      </c>
      <c r="D110" s="535"/>
      <c r="E110" s="536"/>
      <c r="F110" s="537"/>
      <c r="G110" s="538"/>
      <c r="H110" s="539">
        <f>F110*G110</f>
        <v>0</v>
      </c>
      <c r="I110" s="579"/>
      <c r="J110" s="579"/>
      <c r="K110" s="579"/>
      <c r="L110" s="579"/>
      <c r="M110" s="579"/>
      <c r="N110" s="579"/>
      <c r="O110" s="579"/>
      <c r="P110" s="579"/>
      <c r="Q110" s="579"/>
      <c r="R110" s="579"/>
      <c r="S110" s="579"/>
    </row>
    <row r="111" spans="1:19" s="438" customFormat="1" ht="13.5" thickTop="1" x14ac:dyDescent="0.2">
      <c r="A111" s="584"/>
      <c r="B111" s="564" t="s">
        <v>385</v>
      </c>
      <c r="C111" s="565"/>
      <c r="D111" s="567"/>
      <c r="E111" s="567"/>
      <c r="F111" s="568"/>
      <c r="G111" s="575"/>
      <c r="H111" s="576">
        <f>ROUND(SUM(H109:H110),2)</f>
        <v>0</v>
      </c>
      <c r="I111" s="579"/>
      <c r="J111" s="579"/>
      <c r="K111" s="579"/>
      <c r="L111" s="579"/>
      <c r="M111" s="579"/>
      <c r="N111" s="579"/>
      <c r="O111" s="579"/>
      <c r="P111" s="579"/>
      <c r="Q111" s="579"/>
      <c r="R111" s="579"/>
      <c r="S111" s="579"/>
    </row>
    <row r="112" spans="1:19" s="438" customFormat="1" ht="13.5" thickBot="1" x14ac:dyDescent="0.25">
      <c r="A112" s="530"/>
      <c r="B112" s="524"/>
      <c r="C112" s="428"/>
      <c r="D112" s="423"/>
      <c r="E112" s="423"/>
      <c r="F112" s="133"/>
      <c r="G112" s="152"/>
      <c r="H112" s="597"/>
      <c r="I112" s="579"/>
      <c r="J112" s="579"/>
      <c r="K112" s="579"/>
      <c r="L112" s="579"/>
      <c r="M112" s="579"/>
      <c r="N112" s="579"/>
      <c r="O112" s="579"/>
      <c r="P112" s="579"/>
      <c r="Q112" s="579"/>
      <c r="R112" s="579"/>
      <c r="S112" s="579"/>
    </row>
    <row r="113" spans="1:19" s="438" customFormat="1" ht="13.5" thickBot="1" x14ac:dyDescent="0.25">
      <c r="A113" s="702" t="s">
        <v>138</v>
      </c>
      <c r="B113" s="703"/>
      <c r="C113" s="703"/>
      <c r="D113" s="703"/>
      <c r="E113" s="703"/>
      <c r="F113" s="703"/>
      <c r="G113" s="703"/>
      <c r="H113" s="577">
        <f>ROUND(SUM(H103,H107,H111),2)</f>
        <v>0</v>
      </c>
      <c r="I113" s="579"/>
      <c r="J113" s="579"/>
      <c r="K113" s="579"/>
      <c r="L113" s="579"/>
      <c r="M113" s="579"/>
      <c r="N113" s="579"/>
      <c r="O113" s="579"/>
      <c r="P113" s="579"/>
      <c r="Q113" s="579"/>
      <c r="R113" s="579"/>
      <c r="S113" s="579"/>
    </row>
    <row r="114" spans="1:19" s="438" customFormat="1" x14ac:dyDescent="0.2">
      <c r="C114" s="260"/>
      <c r="D114" s="261"/>
      <c r="E114" s="261"/>
      <c r="F114" s="131"/>
      <c r="G114" s="151"/>
      <c r="H114" s="135"/>
      <c r="I114" s="579"/>
      <c r="J114" s="579"/>
      <c r="K114" s="579"/>
      <c r="L114" s="579"/>
      <c r="M114" s="579"/>
      <c r="N114" s="579"/>
      <c r="O114" s="579"/>
      <c r="P114" s="579"/>
      <c r="Q114" s="579"/>
      <c r="R114" s="579"/>
      <c r="S114" s="579"/>
    </row>
    <row r="115" spans="1:19" s="438" customFormat="1" ht="13.5" thickBot="1" x14ac:dyDescent="0.25">
      <c r="C115" s="260"/>
      <c r="D115" s="261"/>
      <c r="E115" s="261"/>
      <c r="F115" s="131"/>
      <c r="G115" s="151"/>
      <c r="H115" s="135"/>
      <c r="I115" s="579"/>
      <c r="J115" s="579"/>
      <c r="K115" s="579"/>
      <c r="L115" s="579"/>
      <c r="M115" s="579"/>
      <c r="N115" s="579"/>
      <c r="O115" s="579"/>
      <c r="P115" s="579"/>
      <c r="Q115" s="579"/>
      <c r="R115" s="579"/>
      <c r="S115" s="579"/>
    </row>
    <row r="116" spans="1:19" s="438" customFormat="1" ht="13.5" thickBot="1" x14ac:dyDescent="0.25">
      <c r="A116" s="429" t="s">
        <v>356</v>
      </c>
      <c r="B116" s="430"/>
      <c r="C116" s="430"/>
      <c r="D116" s="430"/>
      <c r="E116" s="430"/>
      <c r="F116" s="430"/>
      <c r="G116" s="430"/>
      <c r="H116" s="433"/>
      <c r="I116" s="580"/>
      <c r="J116" s="580"/>
      <c r="K116" s="579"/>
      <c r="L116" s="579"/>
      <c r="M116" s="579"/>
      <c r="N116" s="579"/>
      <c r="O116" s="579"/>
      <c r="P116" s="579"/>
      <c r="Q116" s="579"/>
      <c r="R116" s="579"/>
      <c r="S116" s="579"/>
    </row>
    <row r="117" spans="1:19" ht="13.5" thickBot="1" x14ac:dyDescent="0.25">
      <c r="A117" s="19">
        <v>2.2999999999999998</v>
      </c>
      <c r="B117" s="20" t="s">
        <v>194</v>
      </c>
      <c r="C117" s="404" t="s">
        <v>169</v>
      </c>
      <c r="D117" s="127"/>
      <c r="E117" s="175"/>
      <c r="F117" s="129"/>
      <c r="G117" s="150"/>
      <c r="H117" s="134">
        <f>F117*G117</f>
        <v>0</v>
      </c>
      <c r="I117" s="579"/>
      <c r="J117" s="579"/>
      <c r="K117" s="579"/>
      <c r="L117" s="579"/>
      <c r="M117" s="579"/>
      <c r="N117" s="579"/>
      <c r="O117" s="579"/>
      <c r="P117" s="579"/>
      <c r="Q117" s="579"/>
      <c r="R117" s="579"/>
      <c r="S117" s="579"/>
    </row>
    <row r="118" spans="1:19" ht="13.5" thickBot="1" x14ac:dyDescent="0.25">
      <c r="A118" s="552"/>
      <c r="B118" s="552"/>
      <c r="C118" s="544" t="s">
        <v>169</v>
      </c>
      <c r="D118" s="535"/>
      <c r="E118" s="553"/>
      <c r="F118" s="537"/>
      <c r="G118" s="538"/>
      <c r="H118" s="539">
        <f>F118*G118</f>
        <v>0</v>
      </c>
      <c r="I118" s="579"/>
      <c r="J118" s="579"/>
      <c r="K118" s="579"/>
      <c r="L118" s="579"/>
      <c r="M118" s="579"/>
      <c r="N118" s="579"/>
      <c r="O118" s="579"/>
      <c r="P118" s="579"/>
      <c r="Q118" s="579"/>
      <c r="R118" s="579"/>
      <c r="S118" s="579"/>
    </row>
    <row r="119" spans="1:19" ht="13.5" thickTop="1" x14ac:dyDescent="0.2">
      <c r="A119" s="584"/>
      <c r="B119" s="564" t="s">
        <v>385</v>
      </c>
      <c r="C119" s="565"/>
      <c r="D119" s="567"/>
      <c r="E119" s="567"/>
      <c r="F119" s="568"/>
      <c r="G119" s="575"/>
      <c r="H119" s="576">
        <f>ROUND(SUM(H117:H118),2)</f>
        <v>0</v>
      </c>
      <c r="I119" s="579"/>
      <c r="J119" s="579"/>
      <c r="K119" s="579"/>
      <c r="L119" s="579"/>
      <c r="M119" s="579"/>
      <c r="N119" s="579"/>
      <c r="O119" s="579"/>
      <c r="P119" s="579"/>
      <c r="Q119" s="579"/>
      <c r="R119" s="579"/>
      <c r="S119" s="579"/>
    </row>
    <row r="120" spans="1:19" ht="13.5" thickBot="1" x14ac:dyDescent="0.25">
      <c r="A120" s="586"/>
      <c r="B120" s="21"/>
      <c r="C120" s="262"/>
      <c r="D120" s="446"/>
      <c r="E120" s="446"/>
      <c r="F120" s="133"/>
      <c r="G120" s="152"/>
      <c r="H120" s="570"/>
      <c r="I120" s="579"/>
      <c r="J120" s="579"/>
      <c r="K120" s="579"/>
      <c r="L120" s="579"/>
      <c r="M120" s="579"/>
      <c r="N120" s="579"/>
      <c r="O120" s="579"/>
      <c r="P120" s="579"/>
      <c r="Q120" s="579"/>
      <c r="R120" s="579"/>
      <c r="S120" s="579"/>
    </row>
    <row r="121" spans="1:19" ht="13.5" thickBot="1" x14ac:dyDescent="0.25">
      <c r="A121" s="19" t="s">
        <v>281</v>
      </c>
      <c r="B121" s="20" t="s">
        <v>194</v>
      </c>
      <c r="C121" s="404" t="s">
        <v>169</v>
      </c>
      <c r="D121" s="127"/>
      <c r="E121" s="175"/>
      <c r="F121" s="129"/>
      <c r="G121" s="150"/>
      <c r="H121" s="134">
        <f>F121*G121</f>
        <v>0</v>
      </c>
      <c r="I121" s="579"/>
      <c r="J121" s="579"/>
      <c r="K121" s="579"/>
      <c r="L121" s="579"/>
      <c r="M121" s="579"/>
      <c r="N121" s="579"/>
      <c r="O121" s="579"/>
      <c r="P121" s="579"/>
      <c r="Q121" s="579"/>
      <c r="R121" s="579"/>
      <c r="S121" s="579"/>
    </row>
    <row r="122" spans="1:19" ht="13.5" thickBot="1" x14ac:dyDescent="0.25">
      <c r="A122" s="552"/>
      <c r="B122" s="552"/>
      <c r="C122" s="544" t="s">
        <v>169</v>
      </c>
      <c r="D122" s="535"/>
      <c r="E122" s="553"/>
      <c r="F122" s="537"/>
      <c r="G122" s="538"/>
      <c r="H122" s="539">
        <f>F122*G122</f>
        <v>0</v>
      </c>
      <c r="I122" s="579"/>
      <c r="J122" s="579"/>
      <c r="K122" s="579"/>
      <c r="L122" s="579"/>
      <c r="M122" s="579"/>
      <c r="N122" s="579"/>
      <c r="O122" s="579"/>
      <c r="P122" s="579"/>
      <c r="Q122" s="579"/>
      <c r="R122" s="579"/>
      <c r="S122" s="579"/>
    </row>
    <row r="123" spans="1:19" ht="13.5" thickTop="1" x14ac:dyDescent="0.2">
      <c r="A123" s="584"/>
      <c r="B123" s="564" t="s">
        <v>385</v>
      </c>
      <c r="C123" s="565"/>
      <c r="D123" s="567"/>
      <c r="E123" s="567"/>
      <c r="F123" s="568"/>
      <c r="G123" s="575"/>
      <c r="H123" s="631">
        <f>ROUND(SUM(H121:H122),2)</f>
        <v>0</v>
      </c>
      <c r="I123" s="579"/>
      <c r="J123" s="579"/>
      <c r="K123" s="579"/>
      <c r="L123" s="579"/>
      <c r="M123" s="579"/>
      <c r="N123" s="579"/>
      <c r="O123" s="579"/>
      <c r="P123" s="579"/>
      <c r="Q123" s="579"/>
      <c r="R123" s="579"/>
      <c r="S123" s="579"/>
    </row>
    <row r="124" spans="1:19" ht="13.5" thickBot="1" x14ac:dyDescent="0.25">
      <c r="A124" s="530"/>
      <c r="B124" s="524"/>
      <c r="C124" s="524"/>
      <c r="D124" s="595"/>
      <c r="E124" s="595"/>
      <c r="F124" s="596"/>
      <c r="G124" s="152"/>
      <c r="H124" s="637"/>
      <c r="I124" s="579"/>
      <c r="J124" s="579"/>
      <c r="K124" s="579"/>
      <c r="L124" s="579"/>
      <c r="M124" s="579"/>
      <c r="N124" s="579"/>
      <c r="O124" s="579"/>
      <c r="P124" s="579"/>
      <c r="Q124" s="579"/>
      <c r="R124" s="579"/>
      <c r="S124" s="579"/>
    </row>
    <row r="125" spans="1:19" s="438" customFormat="1" ht="13.5" thickBot="1" x14ac:dyDescent="0.25">
      <c r="A125" s="19" t="s">
        <v>370</v>
      </c>
      <c r="B125" s="20" t="s">
        <v>194</v>
      </c>
      <c r="C125" s="404" t="s">
        <v>169</v>
      </c>
      <c r="D125" s="127"/>
      <c r="E125" s="175"/>
      <c r="F125" s="129"/>
      <c r="G125" s="150"/>
      <c r="H125" s="134">
        <f>F125*G125</f>
        <v>0</v>
      </c>
      <c r="I125" s="579"/>
      <c r="J125" s="579"/>
      <c r="K125" s="579"/>
      <c r="L125" s="579"/>
      <c r="M125" s="579"/>
      <c r="N125" s="579"/>
      <c r="O125" s="579"/>
      <c r="P125" s="579"/>
      <c r="Q125" s="579"/>
      <c r="R125" s="579"/>
      <c r="S125" s="579"/>
    </row>
    <row r="126" spans="1:19" s="438" customFormat="1" ht="13.5" thickBot="1" x14ac:dyDescent="0.25">
      <c r="A126" s="532"/>
      <c r="B126" s="533"/>
      <c r="C126" s="544" t="s">
        <v>169</v>
      </c>
      <c r="D126" s="535"/>
      <c r="E126" s="536"/>
      <c r="F126" s="537"/>
      <c r="G126" s="538"/>
      <c r="H126" s="539">
        <f>F126*G126</f>
        <v>0</v>
      </c>
      <c r="I126" s="579"/>
      <c r="J126" s="579"/>
      <c r="K126" s="579"/>
      <c r="L126" s="579"/>
      <c r="M126" s="579"/>
      <c r="N126" s="579"/>
      <c r="O126" s="579"/>
      <c r="P126" s="579"/>
      <c r="Q126" s="579"/>
      <c r="R126" s="579"/>
      <c r="S126" s="579"/>
    </row>
    <row r="127" spans="1:19" s="438" customFormat="1" ht="13.5" thickTop="1" x14ac:dyDescent="0.2">
      <c r="A127" s="584"/>
      <c r="B127" s="564" t="s">
        <v>385</v>
      </c>
      <c r="C127" s="565"/>
      <c r="D127" s="567"/>
      <c r="E127" s="567"/>
      <c r="F127" s="568"/>
      <c r="G127" s="575"/>
      <c r="H127" s="576">
        <f>ROUND(SUM(H125:H126),2)</f>
        <v>0</v>
      </c>
      <c r="I127" s="579"/>
      <c r="J127" s="579"/>
      <c r="K127" s="579"/>
      <c r="L127" s="579"/>
      <c r="M127" s="579"/>
      <c r="N127" s="579"/>
      <c r="O127" s="579"/>
      <c r="P127" s="579"/>
      <c r="Q127" s="579"/>
      <c r="R127" s="579"/>
      <c r="S127" s="579"/>
    </row>
    <row r="128" spans="1:19" s="438" customFormat="1" ht="13.5" thickBot="1" x14ac:dyDescent="0.25">
      <c r="A128" s="530"/>
      <c r="B128" s="524"/>
      <c r="C128" s="428"/>
      <c r="D128" s="423"/>
      <c r="E128" s="423"/>
      <c r="F128" s="133"/>
      <c r="G128" s="152"/>
      <c r="H128" s="597"/>
      <c r="I128" s="579"/>
      <c r="J128" s="579"/>
      <c r="K128" s="579"/>
      <c r="L128" s="579"/>
      <c r="M128" s="579"/>
      <c r="N128" s="579"/>
      <c r="O128" s="579"/>
      <c r="P128" s="579"/>
      <c r="Q128" s="579"/>
      <c r="R128" s="579"/>
      <c r="S128" s="579"/>
    </row>
    <row r="129" spans="1:19" s="438" customFormat="1" ht="13.5" thickBot="1" x14ac:dyDescent="0.25">
      <c r="A129" s="702" t="s">
        <v>138</v>
      </c>
      <c r="B129" s="703"/>
      <c r="C129" s="703"/>
      <c r="D129" s="703"/>
      <c r="E129" s="703"/>
      <c r="F129" s="703"/>
      <c r="G129" s="703"/>
      <c r="H129" s="577">
        <f>ROUND(SUM(H119,H123,H127),2)</f>
        <v>0</v>
      </c>
      <c r="I129" s="579"/>
      <c r="J129" s="579"/>
      <c r="K129" s="579"/>
      <c r="L129" s="579"/>
      <c r="M129" s="579"/>
      <c r="N129" s="579"/>
      <c r="O129" s="579"/>
      <c r="P129" s="579"/>
      <c r="Q129" s="579"/>
      <c r="R129" s="579"/>
      <c r="S129" s="579"/>
    </row>
    <row r="130" spans="1:19" s="438" customFormat="1" x14ac:dyDescent="0.2">
      <c r="D130" s="6"/>
      <c r="E130" s="6"/>
      <c r="F130" s="132"/>
      <c r="G130" s="151"/>
      <c r="H130" s="135"/>
      <c r="I130" s="579"/>
      <c r="J130" s="579"/>
      <c r="K130" s="579"/>
      <c r="L130" s="579"/>
      <c r="M130" s="579"/>
      <c r="N130" s="579"/>
      <c r="O130" s="579"/>
      <c r="P130" s="579"/>
      <c r="Q130" s="579"/>
      <c r="R130" s="579"/>
      <c r="S130" s="579"/>
    </row>
    <row r="131" spans="1:19" s="438" customFormat="1" ht="13.5" thickBot="1" x14ac:dyDescent="0.25">
      <c r="D131" s="6"/>
      <c r="E131" s="6"/>
      <c r="F131" s="132"/>
      <c r="G131" s="151"/>
      <c r="H131" s="135"/>
      <c r="I131" s="579"/>
      <c r="J131" s="579"/>
      <c r="K131" s="579"/>
      <c r="L131" s="579"/>
      <c r="M131" s="579"/>
      <c r="N131" s="579"/>
      <c r="O131" s="579"/>
      <c r="P131" s="579"/>
      <c r="Q131" s="579"/>
      <c r="R131" s="579"/>
      <c r="S131" s="579"/>
    </row>
    <row r="132" spans="1:19" s="438" customFormat="1" ht="13.5" thickBot="1" x14ac:dyDescent="0.25">
      <c r="A132" s="511" t="s">
        <v>357</v>
      </c>
      <c r="B132" s="512"/>
      <c r="C132" s="512"/>
      <c r="D132" s="512"/>
      <c r="E132" s="512"/>
      <c r="F132" s="512"/>
      <c r="G132" s="512"/>
      <c r="H132" s="513"/>
      <c r="I132" s="578"/>
      <c r="J132" s="578"/>
      <c r="K132" s="579"/>
      <c r="L132" s="579"/>
      <c r="M132" s="579"/>
      <c r="N132" s="579"/>
      <c r="O132" s="579"/>
      <c r="P132" s="579"/>
      <c r="Q132" s="579"/>
      <c r="R132" s="579"/>
      <c r="S132" s="579"/>
    </row>
    <row r="133" spans="1:19" ht="13.5" thickBot="1" x14ac:dyDescent="0.25">
      <c r="A133" s="292">
        <v>2.4</v>
      </c>
      <c r="B133" s="324" t="s">
        <v>195</v>
      </c>
      <c r="C133" s="404" t="s">
        <v>169</v>
      </c>
      <c r="D133" s="321"/>
      <c r="E133" s="175"/>
      <c r="F133" s="322"/>
      <c r="G133" s="323"/>
      <c r="H133" s="134">
        <f>F133*G133</f>
        <v>0</v>
      </c>
      <c r="I133" s="579"/>
      <c r="J133" s="579"/>
      <c r="K133" s="579"/>
      <c r="L133" s="579"/>
      <c r="M133" s="579"/>
      <c r="N133" s="579"/>
      <c r="O133" s="579"/>
      <c r="P133" s="579"/>
      <c r="Q133" s="579"/>
      <c r="R133" s="579"/>
      <c r="S133" s="579"/>
    </row>
    <row r="134" spans="1:19" ht="13.5" thickBot="1" x14ac:dyDescent="0.25">
      <c r="A134" s="554"/>
      <c r="B134" s="555"/>
      <c r="C134" s="544" t="s">
        <v>169</v>
      </c>
      <c r="D134" s="556"/>
      <c r="E134" s="553"/>
      <c r="F134" s="557"/>
      <c r="G134" s="558"/>
      <c r="H134" s="539">
        <f>F134*G134</f>
        <v>0</v>
      </c>
      <c r="I134" s="579"/>
      <c r="J134" s="579"/>
      <c r="K134" s="579"/>
      <c r="L134" s="579"/>
      <c r="M134" s="579"/>
      <c r="N134" s="579"/>
      <c r="O134" s="579"/>
      <c r="P134" s="579"/>
      <c r="Q134" s="579"/>
      <c r="R134" s="579"/>
      <c r="S134" s="579"/>
    </row>
    <row r="135" spans="1:19" ht="13.5" thickTop="1" x14ac:dyDescent="0.2">
      <c r="A135" s="584"/>
      <c r="B135" s="564" t="s">
        <v>385</v>
      </c>
      <c r="C135" s="565"/>
      <c r="D135" s="567"/>
      <c r="E135" s="567"/>
      <c r="F135" s="568"/>
      <c r="G135" s="575"/>
      <c r="H135" s="576">
        <f>ROUND(SUM(H133:H134),2)</f>
        <v>0</v>
      </c>
      <c r="I135" s="579"/>
      <c r="J135" s="579"/>
      <c r="K135" s="579"/>
      <c r="L135" s="579"/>
      <c r="M135" s="579"/>
      <c r="N135" s="579"/>
      <c r="O135" s="579"/>
      <c r="P135" s="579"/>
      <c r="Q135" s="579"/>
      <c r="R135" s="579"/>
      <c r="S135" s="579"/>
    </row>
    <row r="136" spans="1:19" ht="13.5" thickBot="1" x14ac:dyDescent="0.25">
      <c r="A136" s="598"/>
      <c r="B136" s="302"/>
      <c r="C136" s="303"/>
      <c r="D136" s="304"/>
      <c r="E136" s="304"/>
      <c r="F136" s="305"/>
      <c r="G136" s="306"/>
      <c r="H136" s="599"/>
      <c r="I136" s="579"/>
      <c r="J136" s="579"/>
      <c r="K136" s="579"/>
      <c r="L136" s="579"/>
      <c r="M136" s="579"/>
      <c r="N136" s="579"/>
      <c r="O136" s="579"/>
      <c r="P136" s="579"/>
      <c r="Q136" s="579"/>
      <c r="R136" s="579"/>
      <c r="S136" s="579"/>
    </row>
    <row r="137" spans="1:19" ht="13.5" thickBot="1" x14ac:dyDescent="0.25">
      <c r="A137" s="292" t="s">
        <v>283</v>
      </c>
      <c r="B137" s="324" t="s">
        <v>195</v>
      </c>
      <c r="C137" s="404" t="s">
        <v>169</v>
      </c>
      <c r="D137" s="321"/>
      <c r="E137" s="175"/>
      <c r="F137" s="322"/>
      <c r="G137" s="323"/>
      <c r="H137" s="134">
        <f>F137*G137</f>
        <v>0</v>
      </c>
      <c r="I137" s="579"/>
      <c r="J137" s="579"/>
      <c r="K137" s="579"/>
      <c r="L137" s="579"/>
      <c r="M137" s="579"/>
      <c r="N137" s="579"/>
      <c r="O137" s="579"/>
      <c r="P137" s="579"/>
      <c r="Q137" s="579"/>
      <c r="R137" s="579"/>
      <c r="S137" s="579"/>
    </row>
    <row r="138" spans="1:19" ht="13.5" thickBot="1" x14ac:dyDescent="0.25">
      <c r="A138" s="554"/>
      <c r="B138" s="555"/>
      <c r="C138" s="544" t="s">
        <v>169</v>
      </c>
      <c r="D138" s="556"/>
      <c r="E138" s="553"/>
      <c r="F138" s="557"/>
      <c r="G138" s="558"/>
      <c r="H138" s="539">
        <f>F138*G138</f>
        <v>0</v>
      </c>
      <c r="I138" s="579"/>
      <c r="J138" s="579"/>
      <c r="K138" s="579"/>
      <c r="L138" s="579"/>
      <c r="M138" s="579"/>
      <c r="N138" s="579"/>
      <c r="O138" s="579"/>
      <c r="P138" s="579"/>
      <c r="Q138" s="579"/>
      <c r="R138" s="579"/>
      <c r="S138" s="579"/>
    </row>
    <row r="139" spans="1:19" ht="13.5" thickTop="1" x14ac:dyDescent="0.2">
      <c r="A139" s="584"/>
      <c r="B139" s="564" t="s">
        <v>385</v>
      </c>
      <c r="C139" s="565"/>
      <c r="D139" s="567"/>
      <c r="E139" s="567"/>
      <c r="F139" s="568"/>
      <c r="G139" s="575"/>
      <c r="H139" s="631">
        <f>ROUND(SUM(H137:H138),2)</f>
        <v>0</v>
      </c>
      <c r="I139" s="579"/>
      <c r="J139" s="579"/>
      <c r="K139" s="579"/>
      <c r="L139" s="579"/>
      <c r="M139" s="579"/>
      <c r="N139" s="579"/>
      <c r="O139" s="579"/>
      <c r="P139" s="579"/>
      <c r="Q139" s="579"/>
      <c r="R139" s="579"/>
      <c r="S139" s="579"/>
    </row>
    <row r="140" spans="1:19" ht="13.5" thickBot="1" x14ac:dyDescent="0.25">
      <c r="A140" s="530"/>
      <c r="B140" s="524"/>
      <c r="C140" s="524"/>
      <c r="D140" s="595"/>
      <c r="E140" s="595"/>
      <c r="F140" s="596"/>
      <c r="G140" s="152"/>
      <c r="H140" s="637"/>
      <c r="I140" s="579"/>
      <c r="J140" s="579"/>
      <c r="K140" s="579"/>
      <c r="L140" s="579"/>
      <c r="M140" s="579"/>
      <c r="N140" s="579"/>
      <c r="O140" s="579"/>
      <c r="P140" s="579"/>
      <c r="Q140" s="579"/>
      <c r="R140" s="579"/>
      <c r="S140" s="579"/>
    </row>
    <row r="141" spans="1:19" s="438" customFormat="1" ht="13.5" thickBot="1" x14ac:dyDescent="0.25">
      <c r="A141" s="292" t="s">
        <v>372</v>
      </c>
      <c r="B141" s="324" t="s">
        <v>195</v>
      </c>
      <c r="C141" s="404" t="s">
        <v>169</v>
      </c>
      <c r="D141" s="127"/>
      <c r="E141" s="175"/>
      <c r="F141" s="129"/>
      <c r="G141" s="150"/>
      <c r="H141" s="134">
        <f>F141*G141</f>
        <v>0</v>
      </c>
      <c r="I141" s="579"/>
      <c r="J141" s="579"/>
      <c r="K141" s="579"/>
      <c r="L141" s="579"/>
      <c r="M141" s="579"/>
      <c r="N141" s="579"/>
      <c r="O141" s="579"/>
      <c r="P141" s="579"/>
      <c r="Q141" s="579"/>
      <c r="R141" s="579"/>
      <c r="S141" s="579"/>
    </row>
    <row r="142" spans="1:19" s="438" customFormat="1" ht="13.5" thickBot="1" x14ac:dyDescent="0.25">
      <c r="A142" s="559"/>
      <c r="B142" s="533"/>
      <c r="C142" s="544" t="s">
        <v>169</v>
      </c>
      <c r="D142" s="535"/>
      <c r="E142" s="536"/>
      <c r="F142" s="537"/>
      <c r="G142" s="538"/>
      <c r="H142" s="539">
        <f>F142*G142</f>
        <v>0</v>
      </c>
      <c r="I142" s="579"/>
      <c r="J142" s="579"/>
      <c r="K142" s="579"/>
      <c r="L142" s="579"/>
      <c r="M142" s="579"/>
      <c r="N142" s="579"/>
      <c r="O142" s="579"/>
      <c r="P142" s="579"/>
      <c r="Q142" s="579"/>
      <c r="R142" s="579"/>
      <c r="S142" s="579"/>
    </row>
    <row r="143" spans="1:19" s="438" customFormat="1" ht="13.5" thickTop="1" x14ac:dyDescent="0.2">
      <c r="A143" s="584"/>
      <c r="B143" s="564" t="s">
        <v>385</v>
      </c>
      <c r="C143" s="565"/>
      <c r="D143" s="567"/>
      <c r="E143" s="567"/>
      <c r="F143" s="568"/>
      <c r="G143" s="575"/>
      <c r="H143" s="576">
        <f>ROUND(SUM(H141:H142),2)</f>
        <v>0</v>
      </c>
      <c r="I143" s="579"/>
      <c r="J143" s="579"/>
      <c r="K143" s="579"/>
      <c r="L143" s="579"/>
      <c r="M143" s="579"/>
      <c r="N143" s="579"/>
      <c r="O143" s="579"/>
      <c r="P143" s="579"/>
      <c r="Q143" s="579"/>
      <c r="R143" s="579"/>
      <c r="S143" s="579"/>
    </row>
    <row r="144" spans="1:19" s="438" customFormat="1" ht="13.5" thickBot="1" x14ac:dyDescent="0.25">
      <c r="A144" s="530"/>
      <c r="B144" s="524"/>
      <c r="C144" s="428"/>
      <c r="D144" s="423"/>
      <c r="E144" s="423"/>
      <c r="F144" s="133"/>
      <c r="G144" s="152"/>
      <c r="H144" s="597"/>
      <c r="I144" s="579"/>
      <c r="J144" s="579"/>
      <c r="K144" s="579"/>
      <c r="L144" s="579"/>
      <c r="M144" s="579"/>
      <c r="N144" s="579"/>
      <c r="O144" s="579"/>
      <c r="P144" s="579"/>
      <c r="Q144" s="579"/>
      <c r="R144" s="579"/>
      <c r="S144" s="579"/>
    </row>
    <row r="145" spans="1:19" s="438" customFormat="1" ht="13.5" thickBot="1" x14ac:dyDescent="0.25">
      <c r="A145" s="702" t="s">
        <v>138</v>
      </c>
      <c r="B145" s="703"/>
      <c r="C145" s="703"/>
      <c r="D145" s="703"/>
      <c r="E145" s="703"/>
      <c r="F145" s="703"/>
      <c r="G145" s="703"/>
      <c r="H145" s="577">
        <f>ROUND(SUM(H135,H139,H143),2)</f>
        <v>0</v>
      </c>
      <c r="I145" s="579"/>
      <c r="J145" s="579"/>
      <c r="K145" s="579"/>
      <c r="L145" s="579"/>
      <c r="M145" s="579"/>
      <c r="N145" s="579"/>
      <c r="O145" s="579"/>
      <c r="P145" s="579"/>
      <c r="Q145" s="579"/>
      <c r="R145" s="579"/>
      <c r="S145" s="579"/>
    </row>
    <row r="146" spans="1:19" s="438" customFormat="1" x14ac:dyDescent="0.2">
      <c r="D146" s="6"/>
      <c r="E146" s="6"/>
      <c r="F146" s="132"/>
      <c r="G146" s="151"/>
      <c r="H146" s="135"/>
      <c r="I146" s="579"/>
      <c r="J146" s="579"/>
      <c r="K146" s="579"/>
      <c r="L146" s="579"/>
      <c r="M146" s="579"/>
      <c r="N146" s="579"/>
      <c r="O146" s="579"/>
      <c r="P146" s="579"/>
      <c r="Q146" s="579"/>
      <c r="R146" s="579"/>
      <c r="S146" s="579"/>
    </row>
    <row r="147" spans="1:19" s="438" customFormat="1" ht="13.5" thickBot="1" x14ac:dyDescent="0.25">
      <c r="D147" s="6"/>
      <c r="E147" s="6"/>
      <c r="F147" s="132"/>
      <c r="G147" s="151"/>
      <c r="H147" s="135"/>
      <c r="I147" s="579"/>
      <c r="J147" s="579"/>
      <c r="K147" s="579"/>
      <c r="L147" s="579"/>
      <c r="M147" s="579"/>
      <c r="N147" s="579"/>
      <c r="O147" s="579"/>
      <c r="P147" s="579"/>
      <c r="Q147" s="579"/>
      <c r="R147" s="579"/>
      <c r="S147" s="579"/>
    </row>
    <row r="148" spans="1:19" s="438" customFormat="1" ht="13.5" thickBot="1" x14ac:dyDescent="0.25">
      <c r="A148" s="511" t="s">
        <v>358</v>
      </c>
      <c r="B148" s="512"/>
      <c r="C148" s="512"/>
      <c r="D148" s="512"/>
      <c r="E148" s="512"/>
      <c r="F148" s="512"/>
      <c r="G148" s="512"/>
      <c r="H148" s="513"/>
      <c r="I148" s="578"/>
      <c r="J148" s="578"/>
      <c r="K148" s="579"/>
      <c r="L148" s="579"/>
      <c r="M148" s="579"/>
      <c r="N148" s="579"/>
      <c r="O148" s="579"/>
      <c r="P148" s="579"/>
      <c r="Q148" s="579"/>
      <c r="R148" s="579"/>
      <c r="S148" s="579"/>
    </row>
    <row r="149" spans="1:19" ht="13.5" thickBot="1" x14ac:dyDescent="0.25">
      <c r="A149" s="292">
        <v>2.5</v>
      </c>
      <c r="B149" s="324" t="s">
        <v>192</v>
      </c>
      <c r="C149" s="404" t="s">
        <v>169</v>
      </c>
      <c r="D149" s="321"/>
      <c r="E149" s="175"/>
      <c r="F149" s="322"/>
      <c r="G149" s="323"/>
      <c r="H149" s="134">
        <f>F149*G149</f>
        <v>0</v>
      </c>
      <c r="I149" s="579"/>
      <c r="J149" s="579"/>
      <c r="K149" s="579"/>
      <c r="L149" s="579"/>
      <c r="M149" s="579"/>
      <c r="N149" s="579"/>
      <c r="O149" s="579"/>
      <c r="P149" s="579"/>
      <c r="Q149" s="579"/>
      <c r="R149" s="579"/>
      <c r="S149" s="579"/>
    </row>
    <row r="150" spans="1:19" ht="13.5" thickBot="1" x14ac:dyDescent="0.25">
      <c r="A150" s="554"/>
      <c r="B150" s="555"/>
      <c r="C150" s="544" t="s">
        <v>169</v>
      </c>
      <c r="D150" s="556"/>
      <c r="E150" s="553"/>
      <c r="F150" s="557"/>
      <c r="G150" s="558"/>
      <c r="H150" s="539">
        <f>F150*G150</f>
        <v>0</v>
      </c>
      <c r="I150" s="579"/>
      <c r="J150" s="579"/>
      <c r="K150" s="579"/>
      <c r="L150" s="579"/>
      <c r="M150" s="579"/>
      <c r="N150" s="579"/>
      <c r="O150" s="579"/>
      <c r="P150" s="579"/>
      <c r="Q150" s="579"/>
      <c r="R150" s="579"/>
      <c r="S150" s="579"/>
    </row>
    <row r="151" spans="1:19" ht="14.25" thickTop="1" thickBot="1" x14ac:dyDescent="0.25">
      <c r="A151" s="584"/>
      <c r="B151" s="564" t="s">
        <v>385</v>
      </c>
      <c r="C151" s="565"/>
      <c r="D151" s="567"/>
      <c r="E151" s="567"/>
      <c r="F151" s="568"/>
      <c r="G151" s="575"/>
      <c r="H151" s="576">
        <f>ROUND(SUM(H149:H150),2)</f>
        <v>0</v>
      </c>
      <c r="I151" s="579"/>
      <c r="J151" s="579"/>
      <c r="K151" s="579"/>
      <c r="L151" s="579"/>
      <c r="M151" s="579"/>
      <c r="N151" s="579"/>
      <c r="O151" s="579"/>
      <c r="P151" s="579"/>
      <c r="Q151" s="579"/>
      <c r="R151" s="579"/>
      <c r="S151" s="579"/>
    </row>
    <row r="152" spans="1:19" ht="13.5" thickBot="1" x14ac:dyDescent="0.25">
      <c r="A152" s="600"/>
      <c r="B152" s="297"/>
      <c r="C152" s="298"/>
      <c r="D152" s="299"/>
      <c r="E152" s="407"/>
      <c r="F152" s="300"/>
      <c r="G152" s="301"/>
      <c r="H152" s="635"/>
      <c r="I152" s="579"/>
      <c r="J152" s="579"/>
      <c r="K152" s="579"/>
      <c r="L152" s="579"/>
      <c r="M152" s="579"/>
      <c r="N152" s="579"/>
      <c r="O152" s="579"/>
      <c r="P152" s="579"/>
      <c r="Q152" s="579"/>
      <c r="R152" s="579"/>
      <c r="S152" s="579"/>
    </row>
    <row r="153" spans="1:19" ht="13.5" thickBot="1" x14ac:dyDescent="0.25">
      <c r="A153" s="292" t="s">
        <v>285</v>
      </c>
      <c r="B153" s="324" t="s">
        <v>192</v>
      </c>
      <c r="C153" s="404" t="s">
        <v>169</v>
      </c>
      <c r="D153" s="321"/>
      <c r="E153" s="175"/>
      <c r="F153" s="322"/>
      <c r="G153" s="323"/>
      <c r="H153" s="134">
        <f>F153*G153</f>
        <v>0</v>
      </c>
      <c r="I153" s="579"/>
      <c r="J153" s="579"/>
      <c r="K153" s="579"/>
      <c r="L153" s="579"/>
      <c r="M153" s="579"/>
      <c r="N153" s="579"/>
      <c r="O153" s="579"/>
      <c r="P153" s="579"/>
      <c r="Q153" s="579"/>
      <c r="R153" s="579"/>
      <c r="S153" s="579"/>
    </row>
    <row r="154" spans="1:19" ht="13.5" thickBot="1" x14ac:dyDescent="0.25">
      <c r="A154" s="554"/>
      <c r="B154" s="555"/>
      <c r="C154" s="544" t="s">
        <v>169</v>
      </c>
      <c r="D154" s="556"/>
      <c r="E154" s="553"/>
      <c r="F154" s="557"/>
      <c r="G154" s="558"/>
      <c r="H154" s="539">
        <f>F154*G154</f>
        <v>0</v>
      </c>
      <c r="I154" s="579"/>
      <c r="J154" s="579"/>
      <c r="K154" s="579"/>
      <c r="L154" s="579"/>
      <c r="M154" s="579"/>
      <c r="N154" s="579"/>
      <c r="O154" s="579"/>
      <c r="P154" s="579"/>
      <c r="Q154" s="579"/>
      <c r="R154" s="579"/>
      <c r="S154" s="579"/>
    </row>
    <row r="155" spans="1:19" ht="14.25" thickTop="1" thickBot="1" x14ac:dyDescent="0.25">
      <c r="A155" s="584"/>
      <c r="B155" s="564" t="s">
        <v>385</v>
      </c>
      <c r="C155" s="565"/>
      <c r="D155" s="567"/>
      <c r="E155" s="567"/>
      <c r="F155" s="568"/>
      <c r="G155" s="575"/>
      <c r="H155" s="631">
        <f>ROUND(SUM(H153:H154),2)</f>
        <v>0</v>
      </c>
      <c r="I155" s="579"/>
      <c r="J155" s="579"/>
      <c r="K155" s="579"/>
      <c r="L155" s="579"/>
      <c r="M155" s="579"/>
      <c r="N155" s="579"/>
      <c r="O155" s="579"/>
      <c r="P155" s="579"/>
      <c r="Q155" s="579"/>
      <c r="R155" s="579"/>
      <c r="S155" s="579"/>
    </row>
    <row r="156" spans="1:19" ht="13.5" thickBot="1" x14ac:dyDescent="0.25">
      <c r="A156" s="600"/>
      <c r="B156" s="297"/>
      <c r="C156" s="298"/>
      <c r="D156" s="299"/>
      <c r="E156" s="407"/>
      <c r="F156" s="300"/>
      <c r="G156" s="301"/>
      <c r="H156" s="645"/>
      <c r="I156" s="579"/>
      <c r="J156" s="579"/>
      <c r="K156" s="579"/>
      <c r="L156" s="579"/>
      <c r="M156" s="579"/>
      <c r="N156" s="579"/>
      <c r="O156" s="579"/>
      <c r="P156" s="579"/>
      <c r="Q156" s="579"/>
      <c r="R156" s="579"/>
      <c r="S156" s="579"/>
    </row>
    <row r="157" spans="1:19" s="438" customFormat="1" ht="13.5" thickBot="1" x14ac:dyDescent="0.25">
      <c r="A157" s="292" t="s">
        <v>374</v>
      </c>
      <c r="B157" s="324" t="s">
        <v>192</v>
      </c>
      <c r="C157" s="404" t="s">
        <v>169</v>
      </c>
      <c r="D157" s="127"/>
      <c r="E157" s="175"/>
      <c r="F157" s="129"/>
      <c r="G157" s="150"/>
      <c r="H157" s="134">
        <f>F157*G157</f>
        <v>0</v>
      </c>
      <c r="I157" s="579"/>
      <c r="J157" s="579"/>
      <c r="K157" s="579"/>
      <c r="L157" s="579"/>
      <c r="M157" s="579"/>
      <c r="N157" s="579"/>
      <c r="O157" s="579"/>
      <c r="P157" s="579"/>
      <c r="Q157" s="579"/>
      <c r="R157" s="579"/>
      <c r="S157" s="579"/>
    </row>
    <row r="158" spans="1:19" s="438" customFormat="1" ht="13.5" thickBot="1" x14ac:dyDescent="0.25">
      <c r="A158" s="559"/>
      <c r="B158" s="533"/>
      <c r="C158" s="544" t="s">
        <v>169</v>
      </c>
      <c r="D158" s="535"/>
      <c r="E158" s="536"/>
      <c r="F158" s="537"/>
      <c r="G158" s="538"/>
      <c r="H158" s="539">
        <f>F158*G158</f>
        <v>0</v>
      </c>
      <c r="I158" s="579"/>
      <c r="J158" s="579"/>
      <c r="K158" s="579"/>
      <c r="L158" s="579"/>
      <c r="M158" s="579"/>
      <c r="N158" s="579"/>
      <c r="O158" s="579"/>
      <c r="P158" s="579"/>
      <c r="Q158" s="579"/>
      <c r="R158" s="579"/>
      <c r="S158" s="579"/>
    </row>
    <row r="159" spans="1:19" s="438" customFormat="1" ht="13.5" thickTop="1" x14ac:dyDescent="0.2">
      <c r="A159" s="584"/>
      <c r="B159" s="564" t="s">
        <v>385</v>
      </c>
      <c r="C159" s="565"/>
      <c r="D159" s="567"/>
      <c r="E159" s="567"/>
      <c r="F159" s="568"/>
      <c r="G159" s="575"/>
      <c r="H159" s="576">
        <f>ROUND(SUM(H157:H158),2)</f>
        <v>0</v>
      </c>
      <c r="I159" s="579"/>
      <c r="J159" s="579"/>
      <c r="K159" s="579"/>
      <c r="L159" s="579"/>
      <c r="M159" s="579"/>
      <c r="N159" s="579"/>
      <c r="O159" s="579"/>
      <c r="P159" s="579"/>
      <c r="Q159" s="579"/>
      <c r="R159" s="579"/>
      <c r="S159" s="579"/>
    </row>
    <row r="160" spans="1:19" s="438" customFormat="1" ht="13.5" thickBot="1" x14ac:dyDescent="0.25">
      <c r="A160" s="530"/>
      <c r="B160" s="524"/>
      <c r="C160" s="428"/>
      <c r="D160" s="423"/>
      <c r="E160" s="423"/>
      <c r="F160" s="133"/>
      <c r="G160" s="152"/>
      <c r="H160" s="597"/>
      <c r="I160" s="579"/>
      <c r="J160" s="579"/>
      <c r="K160" s="579"/>
      <c r="L160" s="579"/>
      <c r="M160" s="579"/>
      <c r="N160" s="579"/>
      <c r="O160" s="579"/>
      <c r="P160" s="579"/>
      <c r="Q160" s="579"/>
      <c r="R160" s="579"/>
      <c r="S160" s="579"/>
    </row>
    <row r="161" spans="1:19" s="438" customFormat="1" ht="13.5" thickBot="1" x14ac:dyDescent="0.25">
      <c r="A161" s="702" t="s">
        <v>138</v>
      </c>
      <c r="B161" s="703"/>
      <c r="C161" s="703"/>
      <c r="D161" s="703"/>
      <c r="E161" s="703"/>
      <c r="F161" s="703"/>
      <c r="G161" s="703"/>
      <c r="H161" s="577">
        <f>ROUND(SUM(H151,H155,H159),2)</f>
        <v>0</v>
      </c>
      <c r="I161" s="579"/>
      <c r="J161" s="579"/>
      <c r="K161" s="579"/>
      <c r="L161" s="579"/>
      <c r="M161" s="579"/>
      <c r="N161" s="579"/>
      <c r="O161" s="579"/>
      <c r="P161" s="579"/>
      <c r="Q161" s="579"/>
      <c r="R161" s="579"/>
      <c r="S161" s="579"/>
    </row>
    <row r="162" spans="1:19" s="438" customFormat="1" x14ac:dyDescent="0.2">
      <c r="A162" s="297"/>
      <c r="B162" s="297"/>
      <c r="C162" s="602"/>
      <c r="D162" s="603"/>
      <c r="E162" s="603"/>
      <c r="F162" s="604"/>
      <c r="G162" s="605"/>
      <c r="H162" s="593"/>
      <c r="I162" s="579"/>
      <c r="J162" s="579"/>
      <c r="K162" s="579"/>
      <c r="L162" s="579"/>
      <c r="M162" s="579"/>
      <c r="N162" s="579"/>
      <c r="O162" s="579"/>
      <c r="P162" s="579"/>
      <c r="Q162" s="579"/>
      <c r="R162" s="579"/>
      <c r="S162" s="579"/>
    </row>
    <row r="163" spans="1:19" s="438" customFormat="1" ht="13.5" thickBot="1" x14ac:dyDescent="0.25">
      <c r="A163" s="302"/>
      <c r="B163" s="302"/>
      <c r="C163" s="546"/>
      <c r="D163" s="547"/>
      <c r="E163" s="547"/>
      <c r="F163" s="548"/>
      <c r="G163" s="601"/>
      <c r="H163" s="588"/>
      <c r="I163" s="579"/>
      <c r="J163" s="579"/>
      <c r="K163" s="579"/>
      <c r="L163" s="579"/>
      <c r="M163" s="579"/>
      <c r="N163" s="579"/>
      <c r="O163" s="579"/>
      <c r="P163" s="579"/>
      <c r="Q163" s="579"/>
      <c r="R163" s="579"/>
      <c r="S163" s="579"/>
    </row>
    <row r="164" spans="1:19" s="438" customFormat="1" ht="13.5" thickBot="1" x14ac:dyDescent="0.25">
      <c r="A164" s="511" t="s">
        <v>359</v>
      </c>
      <c r="B164" s="512"/>
      <c r="C164" s="512"/>
      <c r="D164" s="512"/>
      <c r="E164" s="512"/>
      <c r="F164" s="512"/>
      <c r="G164" s="512"/>
      <c r="H164" s="513"/>
      <c r="I164" s="578"/>
      <c r="J164" s="578"/>
      <c r="K164" s="579"/>
      <c r="L164" s="579"/>
      <c r="M164" s="579"/>
      <c r="N164" s="579"/>
      <c r="O164" s="579"/>
      <c r="P164" s="579"/>
      <c r="Q164" s="579"/>
      <c r="R164" s="579"/>
      <c r="S164" s="579"/>
    </row>
    <row r="165" spans="1:19" ht="13.5" thickBot="1" x14ac:dyDescent="0.25">
      <c r="A165" s="292">
        <v>2.6</v>
      </c>
      <c r="B165" s="325" t="s">
        <v>196</v>
      </c>
      <c r="C165" s="404" t="s">
        <v>169</v>
      </c>
      <c r="D165" s="321"/>
      <c r="E165" s="175"/>
      <c r="F165" s="322"/>
      <c r="G165" s="323"/>
      <c r="H165" s="134">
        <f>F165*G165</f>
        <v>0</v>
      </c>
      <c r="I165" s="579"/>
      <c r="J165" s="579"/>
      <c r="K165" s="579"/>
      <c r="L165" s="579"/>
      <c r="M165" s="579"/>
      <c r="N165" s="579"/>
      <c r="O165" s="579"/>
      <c r="P165" s="579"/>
      <c r="Q165" s="579"/>
      <c r="R165" s="579"/>
      <c r="S165" s="579"/>
    </row>
    <row r="166" spans="1:19" ht="13.5" thickBot="1" x14ac:dyDescent="0.25">
      <c r="A166" s="554"/>
      <c r="B166" s="555"/>
      <c r="C166" s="544" t="s">
        <v>169</v>
      </c>
      <c r="D166" s="556"/>
      <c r="E166" s="553"/>
      <c r="F166" s="557"/>
      <c r="G166" s="558"/>
      <c r="H166" s="539">
        <f>F166*G166</f>
        <v>0</v>
      </c>
      <c r="I166" s="579"/>
      <c r="J166" s="579"/>
      <c r="K166" s="579"/>
      <c r="L166" s="579"/>
      <c r="M166" s="579"/>
      <c r="N166" s="579"/>
      <c r="O166" s="579"/>
      <c r="P166" s="579"/>
      <c r="Q166" s="579"/>
      <c r="R166" s="579"/>
      <c r="S166" s="579"/>
    </row>
    <row r="167" spans="1:19" ht="13.5" thickTop="1" x14ac:dyDescent="0.2">
      <c r="A167" s="584"/>
      <c r="B167" s="564" t="s">
        <v>385</v>
      </c>
      <c r="C167" s="565"/>
      <c r="D167" s="567"/>
      <c r="E167" s="567"/>
      <c r="F167" s="568"/>
      <c r="G167" s="575"/>
      <c r="H167" s="576">
        <f>ROUND(SUM(H165:H166),2)</f>
        <v>0</v>
      </c>
      <c r="I167" s="579"/>
      <c r="J167" s="579"/>
      <c r="K167" s="579"/>
      <c r="L167" s="579"/>
      <c r="M167" s="579"/>
      <c r="N167" s="579"/>
      <c r="O167" s="579"/>
      <c r="P167" s="579"/>
      <c r="Q167" s="579"/>
      <c r="R167" s="579"/>
      <c r="S167" s="579"/>
    </row>
    <row r="168" spans="1:19" ht="13.5" thickBot="1" x14ac:dyDescent="0.25">
      <c r="A168" s="598"/>
      <c r="B168" s="302"/>
      <c r="C168" s="303"/>
      <c r="D168" s="304"/>
      <c r="E168" s="304"/>
      <c r="F168" s="305"/>
      <c r="G168" s="306"/>
      <c r="H168" s="570"/>
      <c r="I168" s="579"/>
      <c r="J168" s="579"/>
      <c r="K168" s="579"/>
      <c r="L168" s="579"/>
      <c r="M168" s="579"/>
      <c r="N168" s="579"/>
      <c r="O168" s="579"/>
      <c r="P168" s="579"/>
      <c r="Q168" s="579"/>
      <c r="R168" s="579"/>
      <c r="S168" s="579"/>
    </row>
    <row r="169" spans="1:19" ht="13.5" thickBot="1" x14ac:dyDescent="0.25">
      <c r="A169" s="292" t="s">
        <v>286</v>
      </c>
      <c r="B169" s="325" t="s">
        <v>196</v>
      </c>
      <c r="C169" s="404" t="s">
        <v>169</v>
      </c>
      <c r="D169" s="321"/>
      <c r="E169" s="175"/>
      <c r="F169" s="322"/>
      <c r="G169" s="323"/>
      <c r="H169" s="134">
        <f>F169*G169</f>
        <v>0</v>
      </c>
      <c r="I169" s="579"/>
      <c r="J169" s="579"/>
      <c r="K169" s="579"/>
      <c r="L169" s="579"/>
      <c r="M169" s="579"/>
      <c r="N169" s="579"/>
      <c r="O169" s="579"/>
      <c r="P169" s="579"/>
      <c r="Q169" s="579"/>
      <c r="R169" s="579"/>
      <c r="S169" s="579"/>
    </row>
    <row r="170" spans="1:19" ht="13.5" thickBot="1" x14ac:dyDescent="0.25">
      <c r="A170" s="554"/>
      <c r="B170" s="555"/>
      <c r="C170" s="544" t="s">
        <v>169</v>
      </c>
      <c r="D170" s="556"/>
      <c r="E170" s="553"/>
      <c r="F170" s="557"/>
      <c r="G170" s="561"/>
      <c r="H170" s="539">
        <f>F170*F171</f>
        <v>0</v>
      </c>
      <c r="I170" s="579"/>
      <c r="J170" s="579"/>
      <c r="K170" s="579"/>
      <c r="L170" s="579"/>
      <c r="M170" s="579"/>
      <c r="N170" s="579"/>
      <c r="O170" s="579"/>
      <c r="P170" s="579"/>
      <c r="Q170" s="579"/>
      <c r="R170" s="579"/>
      <c r="S170" s="579"/>
    </row>
    <row r="171" spans="1:19" ht="13.5" thickTop="1" x14ac:dyDescent="0.2">
      <c r="A171" s="584"/>
      <c r="B171" s="564" t="s">
        <v>385</v>
      </c>
      <c r="C171" s="565"/>
      <c r="D171" s="567"/>
      <c r="E171" s="567"/>
      <c r="F171" s="568"/>
      <c r="G171" s="575"/>
      <c r="H171" s="576">
        <f>ROUND(SUM(H169:H170),2)</f>
        <v>0</v>
      </c>
      <c r="I171" s="579"/>
      <c r="J171" s="579"/>
      <c r="K171" s="579"/>
      <c r="L171" s="579"/>
      <c r="M171" s="579"/>
      <c r="N171" s="579"/>
      <c r="O171" s="579"/>
      <c r="P171" s="579"/>
      <c r="Q171" s="579"/>
      <c r="R171" s="579"/>
      <c r="S171" s="579"/>
    </row>
    <row r="172" spans="1:19" s="438" customFormat="1" ht="13.5" thickBot="1" x14ac:dyDescent="0.25">
      <c r="A172" s="598"/>
      <c r="B172" s="21"/>
      <c r="C172" s="303"/>
      <c r="D172" s="304"/>
      <c r="E172" s="304"/>
      <c r="F172" s="306"/>
      <c r="G172" s="306"/>
      <c r="H172" s="599"/>
      <c r="I172" s="579"/>
      <c r="J172" s="579"/>
      <c r="K172" s="579"/>
      <c r="L172" s="579"/>
      <c r="M172" s="579"/>
      <c r="N172" s="579"/>
      <c r="O172" s="579"/>
      <c r="P172" s="579"/>
      <c r="Q172" s="579"/>
      <c r="R172" s="579"/>
      <c r="S172" s="579"/>
    </row>
    <row r="173" spans="1:19" s="438" customFormat="1" ht="13.5" thickBot="1" x14ac:dyDescent="0.25">
      <c r="A173" s="292" t="s">
        <v>375</v>
      </c>
      <c r="B173" s="325" t="s">
        <v>196</v>
      </c>
      <c r="C173" s="404" t="s">
        <v>169</v>
      </c>
      <c r="D173" s="127"/>
      <c r="E173" s="175"/>
      <c r="F173" s="129"/>
      <c r="G173" s="150"/>
      <c r="H173" s="134">
        <f>F173*G173</f>
        <v>0</v>
      </c>
      <c r="I173" s="579"/>
      <c r="J173" s="579"/>
      <c r="K173" s="579"/>
      <c r="L173" s="579"/>
      <c r="M173" s="579"/>
      <c r="N173" s="579"/>
      <c r="O173" s="579"/>
      <c r="P173" s="579"/>
      <c r="Q173" s="579"/>
      <c r="R173" s="579"/>
      <c r="S173" s="579"/>
    </row>
    <row r="174" spans="1:19" s="438" customFormat="1" ht="13.5" thickBot="1" x14ac:dyDescent="0.25">
      <c r="A174" s="559"/>
      <c r="B174" s="533"/>
      <c r="C174" s="544" t="s">
        <v>169</v>
      </c>
      <c r="D174" s="535"/>
      <c r="E174" s="536"/>
      <c r="F174" s="537"/>
      <c r="G174" s="538"/>
      <c r="H174" s="539">
        <f>F174*G174</f>
        <v>0</v>
      </c>
      <c r="I174" s="579"/>
      <c r="J174" s="579"/>
      <c r="K174" s="579"/>
      <c r="L174" s="579"/>
      <c r="M174" s="579"/>
      <c r="N174" s="579"/>
      <c r="O174" s="579"/>
      <c r="P174" s="579"/>
      <c r="Q174" s="579"/>
      <c r="R174" s="579"/>
      <c r="S174" s="579"/>
    </row>
    <row r="175" spans="1:19" s="438" customFormat="1" ht="13.5" thickTop="1" x14ac:dyDescent="0.2">
      <c r="A175" s="584"/>
      <c r="B175" s="564" t="s">
        <v>385</v>
      </c>
      <c r="C175" s="565"/>
      <c r="D175" s="567"/>
      <c r="E175" s="567"/>
      <c r="F175" s="568"/>
      <c r="G175" s="575"/>
      <c r="H175" s="576">
        <f>ROUND(SUM(H173:H174),2)</f>
        <v>0</v>
      </c>
      <c r="I175" s="579"/>
      <c r="J175" s="579"/>
      <c r="K175" s="579"/>
      <c r="L175" s="579"/>
      <c r="M175" s="579"/>
      <c r="N175" s="579"/>
      <c r="O175" s="579"/>
      <c r="P175" s="579"/>
      <c r="Q175" s="579"/>
      <c r="R175" s="579"/>
      <c r="S175" s="579"/>
    </row>
    <row r="176" spans="1:19" s="438" customFormat="1" ht="13.5" thickBot="1" x14ac:dyDescent="0.25">
      <c r="A176" s="530"/>
      <c r="B176" s="524"/>
      <c r="C176" s="428"/>
      <c r="D176" s="423"/>
      <c r="E176" s="423"/>
      <c r="F176" s="133"/>
      <c r="G176" s="152"/>
      <c r="H176" s="597"/>
      <c r="I176" s="579"/>
      <c r="J176" s="579"/>
      <c r="K176" s="579"/>
      <c r="L176" s="579"/>
      <c r="M176" s="579"/>
      <c r="N176" s="579"/>
      <c r="O176" s="579"/>
      <c r="P176" s="579"/>
      <c r="Q176" s="579"/>
      <c r="R176" s="579"/>
      <c r="S176" s="579"/>
    </row>
    <row r="177" spans="1:19" s="438" customFormat="1" ht="13.5" thickBot="1" x14ac:dyDescent="0.25">
      <c r="A177" s="702" t="s">
        <v>138</v>
      </c>
      <c r="B177" s="703"/>
      <c r="C177" s="703"/>
      <c r="D177" s="703"/>
      <c r="E177" s="703"/>
      <c r="F177" s="703"/>
      <c r="G177" s="703"/>
      <c r="H177" s="577">
        <f>ROUND(SUM(H167,H171,H175),2)</f>
        <v>0</v>
      </c>
      <c r="I177" s="579"/>
      <c r="J177" s="579"/>
      <c r="K177" s="579"/>
      <c r="L177" s="579"/>
      <c r="M177" s="579"/>
      <c r="N177" s="579"/>
      <c r="O177" s="579"/>
      <c r="P177" s="579"/>
      <c r="Q177" s="579"/>
      <c r="R177" s="579"/>
      <c r="S177" s="579"/>
    </row>
    <row r="178" spans="1:19" s="438" customFormat="1" x14ac:dyDescent="0.2">
      <c r="A178" s="302"/>
      <c r="B178" s="21"/>
      <c r="C178" s="303"/>
      <c r="D178" s="304"/>
      <c r="E178" s="304"/>
      <c r="F178" s="306"/>
      <c r="G178" s="306"/>
      <c r="H178" s="307"/>
      <c r="I178" s="579"/>
      <c r="J178" s="579"/>
      <c r="K178" s="579"/>
      <c r="L178" s="579"/>
      <c r="M178" s="579"/>
      <c r="N178" s="579"/>
      <c r="O178" s="579"/>
      <c r="P178" s="579"/>
      <c r="Q178" s="579"/>
      <c r="R178" s="579"/>
      <c r="S178" s="579"/>
    </row>
    <row r="179" spans="1:19" s="438" customFormat="1" ht="13.5" thickBot="1" x14ac:dyDescent="0.25">
      <c r="A179" s="302"/>
      <c r="B179" s="302"/>
      <c r="C179" s="303"/>
      <c r="D179" s="304"/>
      <c r="E179" s="304"/>
      <c r="F179" s="305"/>
      <c r="G179" s="306"/>
      <c r="H179" s="307"/>
      <c r="I179" s="579"/>
      <c r="J179" s="579"/>
      <c r="K179" s="579"/>
      <c r="L179" s="579"/>
      <c r="M179" s="579"/>
      <c r="N179" s="579"/>
      <c r="O179" s="579"/>
      <c r="P179" s="579"/>
      <c r="Q179" s="579"/>
      <c r="R179" s="579"/>
      <c r="S179" s="579"/>
    </row>
    <row r="180" spans="1:19" s="438" customFormat="1" ht="13.5" thickBot="1" x14ac:dyDescent="0.25">
      <c r="A180" s="511" t="s">
        <v>360</v>
      </c>
      <c r="B180" s="512"/>
      <c r="C180" s="512"/>
      <c r="D180" s="512"/>
      <c r="E180" s="512"/>
      <c r="F180" s="512"/>
      <c r="G180" s="512"/>
      <c r="H180" s="513"/>
      <c r="I180" s="578"/>
      <c r="J180" s="578"/>
      <c r="K180" s="579"/>
      <c r="L180" s="579"/>
      <c r="M180" s="579"/>
      <c r="N180" s="579"/>
      <c r="O180" s="579"/>
      <c r="P180" s="579"/>
      <c r="Q180" s="579"/>
      <c r="R180" s="579"/>
      <c r="S180" s="579"/>
    </row>
    <row r="181" spans="1:19" ht="13.5" thickBot="1" x14ac:dyDescent="0.25">
      <c r="A181" s="292">
        <v>2.7</v>
      </c>
      <c r="B181" s="325" t="s">
        <v>197</v>
      </c>
      <c r="C181" s="404" t="s">
        <v>169</v>
      </c>
      <c r="D181" s="321"/>
      <c r="E181" s="175"/>
      <c r="F181" s="322"/>
      <c r="G181" s="323"/>
      <c r="H181" s="134">
        <f>F181*G181</f>
        <v>0</v>
      </c>
      <c r="I181" s="579"/>
      <c r="J181" s="579"/>
      <c r="K181" s="579"/>
      <c r="L181" s="579"/>
      <c r="M181" s="579"/>
      <c r="N181" s="579"/>
      <c r="O181" s="579"/>
      <c r="P181" s="579"/>
      <c r="Q181" s="579"/>
      <c r="R181" s="579"/>
      <c r="S181" s="579"/>
    </row>
    <row r="182" spans="1:19" ht="13.5" thickBot="1" x14ac:dyDescent="0.25">
      <c r="A182" s="554"/>
      <c r="B182" s="555"/>
      <c r="C182" s="544" t="s">
        <v>169</v>
      </c>
      <c r="D182" s="556"/>
      <c r="E182" s="553"/>
      <c r="F182" s="557"/>
      <c r="G182" s="558"/>
      <c r="H182" s="539">
        <f>F182*G182</f>
        <v>0</v>
      </c>
      <c r="I182" s="579"/>
      <c r="J182" s="579"/>
      <c r="K182" s="579"/>
      <c r="L182" s="579"/>
      <c r="M182" s="579"/>
      <c r="N182" s="579"/>
      <c r="O182" s="579"/>
      <c r="P182" s="579"/>
      <c r="Q182" s="579"/>
      <c r="R182" s="579"/>
      <c r="S182" s="579"/>
    </row>
    <row r="183" spans="1:19" ht="13.5" thickTop="1" x14ac:dyDescent="0.2">
      <c r="A183" s="584"/>
      <c r="B183" s="564" t="s">
        <v>385</v>
      </c>
      <c r="C183" s="565"/>
      <c r="D183" s="567"/>
      <c r="E183" s="567"/>
      <c r="F183" s="568"/>
      <c r="G183" s="575"/>
      <c r="H183" s="576">
        <f>ROUND(SUM(H181:H182),2)</f>
        <v>0</v>
      </c>
      <c r="I183" s="579"/>
      <c r="J183" s="579"/>
      <c r="K183" s="579"/>
      <c r="L183" s="579"/>
      <c r="M183" s="579"/>
      <c r="N183" s="579"/>
      <c r="O183" s="579"/>
      <c r="P183" s="579"/>
      <c r="Q183" s="579"/>
      <c r="R183" s="579"/>
      <c r="S183" s="579"/>
    </row>
    <row r="184" spans="1:19" ht="13.5" thickBot="1" x14ac:dyDescent="0.25">
      <c r="A184" s="598"/>
      <c r="B184" s="302"/>
      <c r="C184" s="303"/>
      <c r="D184" s="304"/>
      <c r="E184" s="304"/>
      <c r="F184" s="305"/>
      <c r="G184" s="306"/>
      <c r="H184" s="599"/>
      <c r="I184" s="579"/>
      <c r="J184" s="579"/>
      <c r="K184" s="579"/>
      <c r="L184" s="579"/>
      <c r="M184" s="579"/>
      <c r="N184" s="579"/>
      <c r="O184" s="579"/>
      <c r="P184" s="579"/>
      <c r="Q184" s="579"/>
      <c r="R184" s="579"/>
      <c r="S184" s="579"/>
    </row>
    <row r="185" spans="1:19" ht="13.5" thickBot="1" x14ac:dyDescent="0.25">
      <c r="A185" s="292" t="s">
        <v>287</v>
      </c>
      <c r="B185" s="325" t="s">
        <v>197</v>
      </c>
      <c r="C185" s="404" t="s">
        <v>169</v>
      </c>
      <c r="D185" s="321"/>
      <c r="E185" s="175"/>
      <c r="F185" s="322"/>
      <c r="G185" s="323"/>
      <c r="H185" s="134">
        <f>F185*G185</f>
        <v>0</v>
      </c>
      <c r="I185" s="579"/>
      <c r="J185" s="579"/>
      <c r="K185" s="579"/>
      <c r="L185" s="579"/>
      <c r="M185" s="579"/>
      <c r="N185" s="579"/>
      <c r="O185" s="579"/>
      <c r="P185" s="579"/>
      <c r="Q185" s="579"/>
      <c r="R185" s="579"/>
      <c r="S185" s="579"/>
    </row>
    <row r="186" spans="1:19" ht="13.5" thickBot="1" x14ac:dyDescent="0.25">
      <c r="A186" s="554"/>
      <c r="B186" s="555"/>
      <c r="C186" s="544" t="s">
        <v>169</v>
      </c>
      <c r="D186" s="556"/>
      <c r="E186" s="553"/>
      <c r="F186" s="557"/>
      <c r="G186" s="558"/>
      <c r="H186" s="539">
        <f>F186*G186</f>
        <v>0</v>
      </c>
      <c r="I186" s="579"/>
      <c r="J186" s="579"/>
      <c r="K186" s="579"/>
      <c r="L186" s="579"/>
      <c r="M186" s="579"/>
      <c r="N186" s="579"/>
      <c r="O186" s="579"/>
      <c r="P186" s="579"/>
      <c r="Q186" s="579"/>
      <c r="R186" s="579"/>
      <c r="S186" s="579"/>
    </row>
    <row r="187" spans="1:19" ht="13.5" thickTop="1" x14ac:dyDescent="0.2">
      <c r="A187" s="584"/>
      <c r="B187" s="564" t="s">
        <v>385</v>
      </c>
      <c r="C187" s="565"/>
      <c r="D187" s="567"/>
      <c r="E187" s="567"/>
      <c r="F187" s="568"/>
      <c r="G187" s="575"/>
      <c r="H187" s="576">
        <f>ROUND(SUM(H185:H186),2)</f>
        <v>0</v>
      </c>
      <c r="I187" s="579"/>
      <c r="J187" s="579"/>
      <c r="K187" s="579"/>
      <c r="L187" s="579"/>
      <c r="M187" s="579"/>
      <c r="N187" s="579"/>
      <c r="O187" s="579"/>
      <c r="P187" s="579"/>
      <c r="Q187" s="579"/>
      <c r="R187" s="579"/>
      <c r="S187" s="579"/>
    </row>
    <row r="188" spans="1:19" ht="13.5" thickBot="1" x14ac:dyDescent="0.25">
      <c r="A188" s="530"/>
      <c r="B188" s="524"/>
      <c r="C188" s="525"/>
      <c r="D188" s="595"/>
      <c r="E188" s="595"/>
      <c r="F188" s="596"/>
      <c r="G188" s="152"/>
      <c r="H188" s="597"/>
      <c r="I188" s="579"/>
      <c r="J188" s="579"/>
      <c r="K188" s="579"/>
      <c r="L188" s="579"/>
      <c r="M188" s="579"/>
      <c r="N188" s="579"/>
      <c r="O188" s="579"/>
      <c r="P188" s="579"/>
      <c r="Q188" s="579"/>
      <c r="R188" s="579"/>
      <c r="S188" s="579"/>
    </row>
    <row r="189" spans="1:19" s="438" customFormat="1" ht="13.5" thickBot="1" x14ac:dyDescent="0.25">
      <c r="A189" s="292" t="s">
        <v>376</v>
      </c>
      <c r="B189" s="325" t="s">
        <v>197</v>
      </c>
      <c r="C189" s="404" t="s">
        <v>169</v>
      </c>
      <c r="D189" s="127"/>
      <c r="E189" s="175"/>
      <c r="F189" s="129"/>
      <c r="G189" s="150"/>
      <c r="H189" s="134">
        <f>F189*G189</f>
        <v>0</v>
      </c>
      <c r="I189" s="579"/>
      <c r="J189" s="579"/>
      <c r="K189" s="579"/>
      <c r="L189" s="579"/>
      <c r="M189" s="579"/>
      <c r="N189" s="579"/>
      <c r="O189" s="579"/>
      <c r="P189" s="579"/>
      <c r="Q189" s="579"/>
      <c r="R189" s="579"/>
      <c r="S189" s="579"/>
    </row>
    <row r="190" spans="1:19" s="438" customFormat="1" ht="13.5" thickBot="1" x14ac:dyDescent="0.25">
      <c r="A190" s="559"/>
      <c r="B190" s="533"/>
      <c r="C190" s="544" t="s">
        <v>169</v>
      </c>
      <c r="D190" s="535"/>
      <c r="E190" s="536"/>
      <c r="F190" s="537"/>
      <c r="G190" s="538"/>
      <c r="H190" s="539">
        <f>F190*G190</f>
        <v>0</v>
      </c>
      <c r="I190" s="579"/>
      <c r="J190" s="579"/>
      <c r="K190" s="579"/>
      <c r="L190" s="579"/>
      <c r="M190" s="579"/>
      <c r="N190" s="579"/>
      <c r="O190" s="579"/>
      <c r="P190" s="579"/>
      <c r="Q190" s="579"/>
      <c r="R190" s="579"/>
      <c r="S190" s="579"/>
    </row>
    <row r="191" spans="1:19" s="438" customFormat="1" ht="13.5" thickTop="1" x14ac:dyDescent="0.2">
      <c r="A191" s="584"/>
      <c r="B191" s="564" t="s">
        <v>385</v>
      </c>
      <c r="C191" s="565"/>
      <c r="D191" s="567"/>
      <c r="E191" s="567"/>
      <c r="F191" s="568"/>
      <c r="G191" s="575"/>
      <c r="H191" s="576">
        <f>ROUND(SUM(H189:H190),2)</f>
        <v>0</v>
      </c>
      <c r="I191" s="579"/>
      <c r="J191" s="579"/>
      <c r="K191" s="579"/>
      <c r="L191" s="579"/>
      <c r="M191" s="579"/>
      <c r="N191" s="579"/>
      <c r="O191" s="579"/>
      <c r="P191" s="579"/>
      <c r="Q191" s="579"/>
      <c r="R191" s="579"/>
      <c r="S191" s="579"/>
    </row>
    <row r="192" spans="1:19" s="438" customFormat="1" ht="13.5" thickBot="1" x14ac:dyDescent="0.25">
      <c r="A192" s="530"/>
      <c r="B192" s="524"/>
      <c r="C192" s="428"/>
      <c r="D192" s="423"/>
      <c r="E192" s="423"/>
      <c r="F192" s="133"/>
      <c r="G192" s="152"/>
      <c r="H192" s="597"/>
      <c r="I192" s="579"/>
      <c r="J192" s="579"/>
      <c r="K192" s="579"/>
      <c r="L192" s="579"/>
      <c r="M192" s="579"/>
      <c r="N192" s="579"/>
      <c r="O192" s="579"/>
      <c r="P192" s="579"/>
      <c r="Q192" s="579"/>
      <c r="R192" s="579"/>
      <c r="S192" s="579"/>
    </row>
    <row r="193" spans="1:19" s="438" customFormat="1" ht="13.5" thickBot="1" x14ac:dyDescent="0.25">
      <c r="A193" s="702" t="s">
        <v>138</v>
      </c>
      <c r="B193" s="703"/>
      <c r="C193" s="703"/>
      <c r="D193" s="703"/>
      <c r="E193" s="703"/>
      <c r="F193" s="703"/>
      <c r="G193" s="703"/>
      <c r="H193" s="577">
        <f>ROUND(SUM(H183,H187,H191),2)</f>
        <v>0</v>
      </c>
      <c r="I193" s="579"/>
      <c r="J193" s="579"/>
      <c r="K193" s="579"/>
      <c r="L193" s="579"/>
      <c r="M193" s="579"/>
      <c r="N193" s="579"/>
      <c r="O193" s="579"/>
      <c r="P193" s="579"/>
      <c r="Q193" s="579"/>
      <c r="R193" s="579"/>
      <c r="S193" s="579"/>
    </row>
    <row r="194" spans="1:19" s="438" customFormat="1" x14ac:dyDescent="0.2">
      <c r="C194" s="616"/>
      <c r="D194" s="6"/>
      <c r="E194" s="6"/>
      <c r="F194" s="132"/>
      <c r="G194" s="151"/>
      <c r="H194" s="135"/>
      <c r="I194" s="579"/>
      <c r="J194" s="579"/>
      <c r="K194" s="579"/>
      <c r="L194" s="579"/>
      <c r="M194" s="579"/>
      <c r="N194" s="579"/>
      <c r="O194" s="579"/>
      <c r="P194" s="579"/>
      <c r="Q194" s="579"/>
      <c r="R194" s="579"/>
      <c r="S194" s="579"/>
    </row>
    <row r="195" spans="1:19" s="438" customFormat="1" ht="13.5" thickBot="1" x14ac:dyDescent="0.25">
      <c r="C195" s="525"/>
      <c r="D195" s="6"/>
      <c r="E195" s="6"/>
      <c r="F195" s="132"/>
      <c r="G195" s="151"/>
      <c r="H195" s="135"/>
      <c r="I195" s="579"/>
      <c r="J195" s="579"/>
      <c r="K195" s="579"/>
      <c r="L195" s="579"/>
      <c r="M195" s="579"/>
      <c r="N195" s="579"/>
      <c r="O195" s="579"/>
      <c r="P195" s="579"/>
      <c r="Q195" s="579"/>
      <c r="R195" s="579"/>
      <c r="S195" s="579"/>
    </row>
    <row r="196" spans="1:19" s="438" customFormat="1" ht="13.5" thickBot="1" x14ac:dyDescent="0.25">
      <c r="A196" s="429" t="s">
        <v>361</v>
      </c>
      <c r="B196" s="430"/>
      <c r="C196" s="430"/>
      <c r="D196" s="430"/>
      <c r="E196" s="430"/>
      <c r="F196" s="430"/>
      <c r="G196" s="430"/>
      <c r="H196" s="433"/>
      <c r="I196" s="579"/>
      <c r="J196" s="579"/>
      <c r="K196" s="579"/>
      <c r="L196" s="579"/>
      <c r="M196" s="579"/>
      <c r="N196" s="579"/>
      <c r="O196" s="579"/>
      <c r="P196" s="579"/>
      <c r="Q196" s="579"/>
      <c r="R196" s="579"/>
      <c r="S196" s="579"/>
    </row>
    <row r="197" spans="1:19" ht="13.5" thickBot="1" x14ac:dyDescent="0.25">
      <c r="A197" s="19">
        <v>3</v>
      </c>
      <c r="B197" s="20" t="s">
        <v>198</v>
      </c>
      <c r="C197" s="403" t="s">
        <v>168</v>
      </c>
      <c r="D197" s="127"/>
      <c r="E197" s="175"/>
      <c r="F197" s="129"/>
      <c r="G197" s="150"/>
      <c r="H197" s="134">
        <f>F197*G197</f>
        <v>0</v>
      </c>
      <c r="I197" s="579"/>
      <c r="J197" s="579"/>
      <c r="K197" s="579"/>
      <c r="L197" s="579"/>
      <c r="M197" s="579"/>
      <c r="N197" s="579"/>
      <c r="O197" s="579"/>
      <c r="P197" s="579"/>
      <c r="Q197" s="579"/>
      <c r="R197" s="579"/>
      <c r="S197" s="579"/>
    </row>
    <row r="198" spans="1:19" ht="13.5" thickBot="1" x14ac:dyDescent="0.25">
      <c r="A198" s="532"/>
      <c r="B198" s="533"/>
      <c r="C198" s="534" t="s">
        <v>168</v>
      </c>
      <c r="D198" s="535"/>
      <c r="E198" s="553"/>
      <c r="F198" s="537"/>
      <c r="G198" s="538"/>
      <c r="H198" s="539">
        <f>F198*G198</f>
        <v>0</v>
      </c>
      <c r="I198" s="579"/>
      <c r="J198" s="579"/>
      <c r="K198" s="579"/>
      <c r="L198" s="579"/>
      <c r="M198" s="579"/>
      <c r="N198" s="579"/>
      <c r="O198" s="579"/>
      <c r="P198" s="579"/>
      <c r="Q198" s="579"/>
      <c r="R198" s="579"/>
      <c r="S198" s="579"/>
    </row>
    <row r="199" spans="1:19" ht="13.5" thickTop="1" x14ac:dyDescent="0.2">
      <c r="A199" s="584"/>
      <c r="B199" s="564" t="s">
        <v>385</v>
      </c>
      <c r="C199" s="565"/>
      <c r="D199" s="567"/>
      <c r="E199" s="567"/>
      <c r="F199" s="568"/>
      <c r="G199" s="575"/>
      <c r="H199" s="576">
        <f>ROUND(SUM(H197:H198),2)</f>
        <v>0</v>
      </c>
      <c r="I199" s="579"/>
      <c r="J199" s="579"/>
      <c r="K199" s="579"/>
      <c r="L199" s="579"/>
      <c r="M199" s="579"/>
      <c r="N199" s="579"/>
      <c r="O199" s="579"/>
      <c r="P199" s="579"/>
      <c r="Q199" s="579"/>
      <c r="R199" s="579"/>
      <c r="S199" s="579"/>
    </row>
    <row r="200" spans="1:19" ht="13.5" thickBot="1" x14ac:dyDescent="0.25">
      <c r="A200" s="586"/>
      <c r="B200" s="21"/>
      <c r="C200" s="434"/>
      <c r="D200" s="446"/>
      <c r="E200" s="446"/>
      <c r="F200" s="133"/>
      <c r="G200" s="152"/>
      <c r="H200" s="597"/>
      <c r="I200" s="579"/>
      <c r="J200" s="579"/>
      <c r="K200" s="579"/>
      <c r="L200" s="579"/>
      <c r="M200" s="579"/>
      <c r="N200" s="579"/>
      <c r="O200" s="579"/>
      <c r="P200" s="579"/>
      <c r="Q200" s="579"/>
      <c r="R200" s="579"/>
      <c r="S200" s="579"/>
    </row>
    <row r="201" spans="1:19" s="438" customFormat="1" ht="13.5" thickBot="1" x14ac:dyDescent="0.25">
      <c r="A201" s="702" t="s">
        <v>138</v>
      </c>
      <c r="B201" s="703"/>
      <c r="C201" s="703"/>
      <c r="D201" s="703"/>
      <c r="E201" s="703"/>
      <c r="F201" s="703"/>
      <c r="G201" s="703"/>
      <c r="H201" s="577">
        <f>ROUND(SUM(H199),2)</f>
        <v>0</v>
      </c>
      <c r="I201" s="579"/>
      <c r="J201" s="579"/>
      <c r="K201" s="579"/>
      <c r="L201" s="579"/>
      <c r="M201" s="579"/>
      <c r="N201" s="579"/>
      <c r="O201" s="579"/>
      <c r="P201" s="579"/>
      <c r="Q201" s="579"/>
      <c r="R201" s="579"/>
      <c r="S201" s="579"/>
    </row>
    <row r="202" spans="1:19" s="438" customFormat="1" x14ac:dyDescent="0.2">
      <c r="A202" s="21"/>
      <c r="B202" s="21"/>
      <c r="C202" s="262"/>
      <c r="D202" s="446"/>
      <c r="E202" s="446"/>
      <c r="F202" s="133"/>
      <c r="G202" s="152"/>
      <c r="H202" s="136"/>
      <c r="I202" s="579"/>
      <c r="J202" s="579"/>
      <c r="K202" s="579"/>
      <c r="L202" s="579"/>
      <c r="M202" s="579"/>
      <c r="N202" s="579"/>
      <c r="O202" s="579"/>
      <c r="P202" s="579"/>
      <c r="Q202" s="579"/>
      <c r="R202" s="579"/>
      <c r="S202" s="579"/>
    </row>
    <row r="203" spans="1:19" s="438" customFormat="1" ht="13.5" thickBot="1" x14ac:dyDescent="0.25">
      <c r="A203" s="21"/>
      <c r="B203" s="21"/>
      <c r="C203" s="262"/>
      <c r="D203" s="446"/>
      <c r="E203" s="446"/>
      <c r="F203" s="133"/>
      <c r="G203" s="152"/>
      <c r="H203" s="136"/>
      <c r="I203" s="579"/>
      <c r="J203" s="579"/>
      <c r="K203" s="579"/>
      <c r="L203" s="579"/>
      <c r="M203" s="579"/>
      <c r="N203" s="579"/>
      <c r="O203" s="579"/>
      <c r="P203" s="579"/>
      <c r="Q203" s="579"/>
      <c r="R203" s="579"/>
      <c r="S203" s="579"/>
    </row>
    <row r="204" spans="1:19" s="438" customFormat="1" ht="13.5" thickBot="1" x14ac:dyDescent="0.25">
      <c r="A204" s="523" t="s">
        <v>380</v>
      </c>
      <c r="B204" s="24"/>
      <c r="C204" s="258"/>
      <c r="D204" s="406"/>
      <c r="E204" s="406"/>
      <c r="F204" s="130"/>
      <c r="G204" s="452"/>
      <c r="H204" s="507"/>
      <c r="I204" s="579"/>
      <c r="J204" s="579"/>
      <c r="K204" s="579"/>
      <c r="L204" s="579"/>
      <c r="M204" s="579"/>
      <c r="N204" s="579"/>
      <c r="O204" s="579"/>
      <c r="P204" s="579"/>
      <c r="Q204" s="579"/>
      <c r="R204" s="579"/>
      <c r="S204" s="579"/>
    </row>
    <row r="205" spans="1:19" ht="13.5" thickBot="1" x14ac:dyDescent="0.25">
      <c r="A205" s="19">
        <v>3.1</v>
      </c>
      <c r="B205" s="20" t="s">
        <v>199</v>
      </c>
      <c r="C205" s="403" t="s">
        <v>168</v>
      </c>
      <c r="D205" s="127"/>
      <c r="E205" s="175"/>
      <c r="F205" s="129"/>
      <c r="G205" s="150"/>
      <c r="H205" s="134">
        <f>F205*G205</f>
        <v>0</v>
      </c>
      <c r="I205" s="579"/>
      <c r="J205" s="579"/>
      <c r="K205" s="579"/>
      <c r="L205" s="579"/>
      <c r="M205" s="579"/>
      <c r="N205" s="579"/>
      <c r="O205" s="579"/>
      <c r="P205" s="579"/>
      <c r="Q205" s="579"/>
      <c r="R205" s="579"/>
      <c r="S205" s="579"/>
    </row>
    <row r="206" spans="1:19" ht="13.5" thickBot="1" x14ac:dyDescent="0.25">
      <c r="A206" s="532"/>
      <c r="B206" s="533"/>
      <c r="C206" s="534" t="s">
        <v>168</v>
      </c>
      <c r="D206" s="535"/>
      <c r="E206" s="553"/>
      <c r="F206" s="537"/>
      <c r="G206" s="538"/>
      <c r="H206" s="539">
        <f>F206*G206</f>
        <v>0</v>
      </c>
      <c r="I206" s="579"/>
      <c r="J206" s="579"/>
      <c r="K206" s="579"/>
      <c r="L206" s="579"/>
      <c r="M206" s="579"/>
      <c r="N206" s="579"/>
      <c r="O206" s="579"/>
      <c r="P206" s="579"/>
      <c r="Q206" s="579"/>
      <c r="R206" s="579"/>
      <c r="S206" s="579"/>
    </row>
    <row r="207" spans="1:19" ht="13.5" thickTop="1" x14ac:dyDescent="0.2">
      <c r="A207" s="584"/>
      <c r="B207" s="564" t="s">
        <v>385</v>
      </c>
      <c r="C207" s="612"/>
      <c r="D207" s="567"/>
      <c r="E207" s="567"/>
      <c r="F207" s="568"/>
      <c r="G207" s="575"/>
      <c r="H207" s="576">
        <f>ROUND(SUM(H205:H206),2)</f>
        <v>0</v>
      </c>
      <c r="I207" s="579"/>
      <c r="J207" s="579"/>
      <c r="K207" s="579"/>
      <c r="L207" s="579"/>
      <c r="M207" s="579"/>
      <c r="N207" s="579"/>
      <c r="O207" s="579"/>
      <c r="P207" s="579"/>
      <c r="Q207" s="579"/>
      <c r="R207" s="579"/>
      <c r="S207" s="579"/>
    </row>
    <row r="208" spans="1:19" ht="13.5" thickBot="1" x14ac:dyDescent="0.25">
      <c r="A208" s="530"/>
      <c r="B208" s="524"/>
      <c r="C208" s="617"/>
      <c r="D208" s="595"/>
      <c r="E208" s="595"/>
      <c r="F208" s="596"/>
      <c r="G208" s="152"/>
      <c r="H208" s="628"/>
      <c r="I208" s="579"/>
      <c r="J208" s="579"/>
      <c r="K208" s="579"/>
      <c r="L208" s="579"/>
      <c r="M208" s="579"/>
      <c r="N208" s="579"/>
      <c r="O208" s="579"/>
      <c r="P208" s="579"/>
      <c r="Q208" s="579"/>
      <c r="R208" s="579"/>
      <c r="S208" s="579"/>
    </row>
    <row r="209" spans="1:19" s="438" customFormat="1" ht="13.5" thickBot="1" x14ac:dyDescent="0.25">
      <c r="A209" s="702" t="s">
        <v>138</v>
      </c>
      <c r="B209" s="703"/>
      <c r="C209" s="703"/>
      <c r="D209" s="703"/>
      <c r="E209" s="703"/>
      <c r="F209" s="703"/>
      <c r="G209" s="703"/>
      <c r="H209" s="577">
        <f>ROUND(SUM(H207),2)</f>
        <v>0</v>
      </c>
      <c r="I209" s="579"/>
      <c r="J209" s="579"/>
      <c r="K209" s="579"/>
      <c r="L209" s="579"/>
      <c r="M209" s="579"/>
      <c r="N209" s="579"/>
      <c r="O209" s="579"/>
      <c r="P209" s="579"/>
      <c r="Q209" s="579"/>
      <c r="R209" s="579"/>
      <c r="S209" s="579"/>
    </row>
    <row r="210" spans="1:19" s="438" customFormat="1" x14ac:dyDescent="0.2">
      <c r="C210" s="616"/>
      <c r="D210" s="6"/>
      <c r="E210" s="6"/>
      <c r="F210" s="132"/>
      <c r="G210" s="151"/>
      <c r="H210" s="135"/>
      <c r="I210" s="579"/>
      <c r="J210" s="579"/>
      <c r="K210" s="579"/>
      <c r="L210" s="579"/>
      <c r="M210" s="579"/>
      <c r="N210" s="579"/>
      <c r="O210" s="579"/>
      <c r="P210" s="579"/>
      <c r="Q210" s="579"/>
      <c r="R210" s="579"/>
      <c r="S210" s="579"/>
    </row>
    <row r="211" spans="1:19" s="438" customFormat="1" ht="13.5" thickBot="1" x14ac:dyDescent="0.25">
      <c r="C211" s="525"/>
      <c r="D211" s="6"/>
      <c r="E211" s="6"/>
      <c r="F211" s="132"/>
      <c r="G211" s="151"/>
      <c r="H211" s="135"/>
      <c r="I211" s="579"/>
      <c r="J211" s="579"/>
      <c r="K211" s="579"/>
      <c r="L211" s="579"/>
      <c r="M211" s="579"/>
      <c r="N211" s="579"/>
      <c r="O211" s="579"/>
      <c r="P211" s="579"/>
      <c r="Q211" s="579"/>
      <c r="R211" s="579"/>
      <c r="S211" s="579"/>
    </row>
    <row r="212" spans="1:19" s="438" customFormat="1" ht="13.5" thickBot="1" x14ac:dyDescent="0.25">
      <c r="A212" s="511" t="s">
        <v>362</v>
      </c>
      <c r="B212" s="512"/>
      <c r="C212" s="512"/>
      <c r="D212" s="512"/>
      <c r="E212" s="512"/>
      <c r="F212" s="512"/>
      <c r="G212" s="512"/>
      <c r="H212" s="513"/>
      <c r="I212" s="578"/>
      <c r="J212" s="578"/>
      <c r="K212" s="579"/>
      <c r="L212" s="579"/>
      <c r="M212" s="579"/>
      <c r="N212" s="579"/>
      <c r="O212" s="579"/>
      <c r="P212" s="579"/>
      <c r="Q212" s="579"/>
      <c r="R212" s="579"/>
      <c r="S212" s="579"/>
    </row>
    <row r="213" spans="1:19" ht="13.5" thickBot="1" x14ac:dyDescent="0.25">
      <c r="A213" s="292">
        <v>3.4</v>
      </c>
      <c r="B213" s="611" t="s">
        <v>200</v>
      </c>
      <c r="C213" s="403" t="s">
        <v>168</v>
      </c>
      <c r="D213" s="321"/>
      <c r="E213" s="175"/>
      <c r="F213" s="322"/>
      <c r="G213" s="323"/>
      <c r="H213" s="134">
        <f>F213*G213</f>
        <v>0</v>
      </c>
      <c r="I213" s="579"/>
      <c r="J213" s="579"/>
      <c r="K213" s="579"/>
      <c r="L213" s="579"/>
      <c r="M213" s="579"/>
      <c r="N213" s="579"/>
      <c r="O213" s="579"/>
      <c r="P213" s="579"/>
      <c r="Q213" s="579"/>
      <c r="R213" s="579"/>
      <c r="S213" s="579"/>
    </row>
    <row r="214" spans="1:19" s="438" customFormat="1" ht="13.5" thickBot="1" x14ac:dyDescent="0.25">
      <c r="A214" s="618"/>
      <c r="B214" s="610"/>
      <c r="C214" s="544" t="s">
        <v>168</v>
      </c>
      <c r="D214" s="549"/>
      <c r="E214" s="572"/>
      <c r="F214" s="613"/>
      <c r="G214" s="558"/>
      <c r="H214" s="134">
        <f>F214*G214</f>
        <v>0</v>
      </c>
      <c r="I214" s="579"/>
      <c r="J214" s="579"/>
      <c r="K214" s="579"/>
      <c r="L214" s="579"/>
      <c r="M214" s="579"/>
      <c r="N214" s="579"/>
      <c r="O214" s="579"/>
      <c r="P214" s="579"/>
      <c r="Q214" s="579"/>
      <c r="R214" s="579"/>
      <c r="S214" s="579"/>
    </row>
    <row r="215" spans="1:19" ht="13.5" thickTop="1" x14ac:dyDescent="0.2">
      <c r="A215" s="564"/>
      <c r="B215" s="564" t="s">
        <v>385</v>
      </c>
      <c r="C215" s="565"/>
      <c r="D215" s="567"/>
      <c r="E215" s="567"/>
      <c r="F215" s="568"/>
      <c r="G215" s="575"/>
      <c r="H215" s="631">
        <f>ROUND(SUM(H213:H214),2)</f>
        <v>0</v>
      </c>
      <c r="I215" s="579"/>
      <c r="J215" s="579"/>
      <c r="K215" s="579"/>
      <c r="L215" s="579"/>
      <c r="M215" s="579"/>
      <c r="N215" s="579"/>
      <c r="O215" s="579"/>
      <c r="P215" s="579"/>
      <c r="Q215" s="579"/>
      <c r="R215" s="579"/>
      <c r="S215" s="579"/>
    </row>
    <row r="216" spans="1:19" ht="13.5" thickBot="1" x14ac:dyDescent="0.25">
      <c r="B216" s="525"/>
      <c r="C216" s="525"/>
      <c r="D216" s="6"/>
      <c r="E216" s="6"/>
      <c r="F216" s="132"/>
      <c r="G216" s="151"/>
      <c r="H216" s="637"/>
      <c r="I216" s="579"/>
      <c r="J216" s="579"/>
      <c r="K216" s="579"/>
      <c r="L216" s="579"/>
      <c r="M216" s="579"/>
      <c r="N216" s="579"/>
      <c r="O216" s="579"/>
      <c r="P216" s="579"/>
      <c r="Q216" s="579"/>
      <c r="R216" s="579"/>
      <c r="S216" s="579"/>
    </row>
    <row r="217" spans="1:19" s="438" customFormat="1" ht="13.5" thickBot="1" x14ac:dyDescent="0.25">
      <c r="A217" s="702" t="s">
        <v>138</v>
      </c>
      <c r="B217" s="703"/>
      <c r="C217" s="703"/>
      <c r="D217" s="703"/>
      <c r="E217" s="703"/>
      <c r="F217" s="703"/>
      <c r="G217" s="703"/>
      <c r="H217" s="577">
        <f>ROUND(SUM(H215),2)</f>
        <v>0</v>
      </c>
      <c r="I217" s="579"/>
      <c r="J217" s="579"/>
      <c r="K217" s="579"/>
      <c r="L217" s="579"/>
      <c r="M217" s="579"/>
      <c r="N217" s="579"/>
      <c r="O217" s="579"/>
      <c r="P217" s="579"/>
      <c r="Q217" s="579"/>
      <c r="R217" s="579"/>
      <c r="S217" s="579"/>
    </row>
    <row r="218" spans="1:19" s="438" customFormat="1" x14ac:dyDescent="0.2">
      <c r="B218" s="524"/>
      <c r="C218" s="524"/>
      <c r="D218" s="6"/>
      <c r="E218" s="6"/>
      <c r="F218" s="132"/>
      <c r="G218" s="151"/>
      <c r="H218" s="135"/>
      <c r="I218" s="579"/>
      <c r="J218" s="579"/>
      <c r="K218" s="579"/>
      <c r="L218" s="579"/>
      <c r="M218" s="579"/>
      <c r="N218" s="579"/>
      <c r="O218" s="579"/>
      <c r="P218" s="579"/>
      <c r="Q218" s="579"/>
      <c r="R218" s="579"/>
      <c r="S218" s="579"/>
    </row>
    <row r="219" spans="1:19" s="438" customFormat="1" ht="13.5" thickBot="1" x14ac:dyDescent="0.25">
      <c r="B219" s="524"/>
      <c r="C219" s="524"/>
      <c r="D219" s="6"/>
      <c r="E219" s="6"/>
      <c r="F219" s="132"/>
      <c r="G219" s="151"/>
      <c r="H219" s="135"/>
      <c r="I219" s="579"/>
      <c r="J219" s="579"/>
      <c r="K219" s="579"/>
      <c r="L219" s="579"/>
      <c r="M219" s="579"/>
      <c r="N219" s="579"/>
      <c r="O219" s="579"/>
      <c r="P219" s="579"/>
      <c r="Q219" s="579"/>
      <c r="R219" s="579"/>
      <c r="S219" s="579"/>
    </row>
    <row r="220" spans="1:19" s="438" customFormat="1" ht="13.5" thickBot="1" x14ac:dyDescent="0.25">
      <c r="A220" s="511" t="s">
        <v>379</v>
      </c>
      <c r="B220" s="623"/>
      <c r="C220" s="623"/>
      <c r="D220" s="624"/>
      <c r="E220" s="624"/>
      <c r="F220" s="625"/>
      <c r="G220" s="626"/>
      <c r="H220" s="531"/>
      <c r="I220" s="579"/>
      <c r="J220" s="579"/>
      <c r="K220" s="579"/>
      <c r="L220" s="579"/>
      <c r="M220" s="579"/>
      <c r="N220" s="579"/>
      <c r="O220" s="579"/>
      <c r="P220" s="579"/>
      <c r="Q220" s="579"/>
      <c r="R220" s="579"/>
      <c r="S220" s="579"/>
    </row>
    <row r="221" spans="1:19" ht="13.5" thickBot="1" x14ac:dyDescent="0.25">
      <c r="A221" s="292">
        <v>3.5</v>
      </c>
      <c r="B221" s="326" t="s">
        <v>201</v>
      </c>
      <c r="C221" s="403" t="s">
        <v>168</v>
      </c>
      <c r="D221" s="619"/>
      <c r="E221" s="620"/>
      <c r="F221" s="621"/>
      <c r="G221" s="560"/>
      <c r="H221" s="622">
        <f>F221*G221</f>
        <v>0</v>
      </c>
      <c r="I221" s="627"/>
      <c r="J221" s="579"/>
      <c r="K221" s="579"/>
      <c r="L221" s="579"/>
      <c r="M221" s="579"/>
      <c r="N221" s="579"/>
      <c r="O221" s="579"/>
      <c r="P221" s="579"/>
      <c r="Q221" s="579"/>
      <c r="R221" s="579"/>
      <c r="S221" s="579"/>
    </row>
    <row r="222" spans="1:19" s="438" customFormat="1" ht="13.5" thickBot="1" x14ac:dyDescent="0.25">
      <c r="A222" s="618"/>
      <c r="B222" s="562"/>
      <c r="C222" s="571" t="s">
        <v>168</v>
      </c>
      <c r="D222" s="321"/>
      <c r="E222" s="175"/>
      <c r="F222" s="322"/>
      <c r="G222" s="323"/>
      <c r="H222" s="539">
        <f>F222*G222</f>
        <v>0</v>
      </c>
      <c r="I222" s="579"/>
      <c r="J222" s="579"/>
      <c r="K222" s="579"/>
      <c r="L222" s="579"/>
      <c r="M222" s="579"/>
      <c r="N222" s="579"/>
      <c r="O222" s="579"/>
      <c r="P222" s="579"/>
      <c r="Q222" s="579"/>
      <c r="R222" s="579"/>
      <c r="S222" s="579"/>
    </row>
    <row r="223" spans="1:19" ht="13.5" thickTop="1" x14ac:dyDescent="0.2">
      <c r="A223" s="564"/>
      <c r="B223" s="564" t="s">
        <v>385</v>
      </c>
      <c r="C223" s="565"/>
      <c r="D223" s="567"/>
      <c r="E223" s="567"/>
      <c r="F223" s="568"/>
      <c r="G223" s="575"/>
      <c r="H223" s="576">
        <f>ROUND(SUM(H221:H222),2)</f>
        <v>0</v>
      </c>
      <c r="I223" s="579"/>
      <c r="J223" s="579"/>
      <c r="K223" s="579"/>
      <c r="L223" s="579"/>
      <c r="M223" s="579"/>
      <c r="N223" s="579"/>
      <c r="O223" s="579"/>
      <c r="P223" s="579"/>
      <c r="Q223" s="579"/>
      <c r="R223" s="579"/>
      <c r="S223" s="579"/>
    </row>
    <row r="224" spans="1:19" s="438" customFormat="1" ht="13.5" thickBot="1" x14ac:dyDescent="0.25">
      <c r="A224" s="302"/>
      <c r="B224" s="21"/>
      <c r="C224" s="609"/>
      <c r="D224" s="304"/>
      <c r="E224" s="304"/>
      <c r="F224" s="305"/>
      <c r="G224" s="306"/>
      <c r="H224" s="588"/>
      <c r="I224" s="627"/>
      <c r="J224" s="579"/>
      <c r="K224" s="579"/>
      <c r="L224" s="579"/>
      <c r="M224" s="579"/>
      <c r="N224" s="579"/>
      <c r="O224" s="579"/>
      <c r="P224" s="579"/>
      <c r="Q224" s="579"/>
      <c r="R224" s="579"/>
      <c r="S224" s="579"/>
    </row>
    <row r="225" spans="1:19" s="438" customFormat="1" ht="13.5" thickBot="1" x14ac:dyDescent="0.25">
      <c r="A225" s="702" t="s">
        <v>138</v>
      </c>
      <c r="B225" s="703"/>
      <c r="C225" s="703"/>
      <c r="D225" s="703"/>
      <c r="E225" s="703"/>
      <c r="F225" s="703"/>
      <c r="G225" s="703"/>
      <c r="H225" s="577">
        <f>ROUND(SUM(H223),2)</f>
        <v>0</v>
      </c>
      <c r="I225" s="579"/>
      <c r="J225" s="579"/>
      <c r="K225" s="579"/>
      <c r="L225" s="579"/>
      <c r="M225" s="579"/>
      <c r="N225" s="579"/>
      <c r="O225" s="579"/>
      <c r="P225" s="579"/>
      <c r="Q225" s="579"/>
      <c r="R225" s="579"/>
      <c r="S225" s="579"/>
    </row>
    <row r="226" spans="1:19" x14ac:dyDescent="0.2">
      <c r="C226" s="16"/>
      <c r="D226" s="6"/>
      <c r="E226" s="6"/>
      <c r="F226" s="132"/>
      <c r="G226" s="151"/>
      <c r="H226" s="135"/>
      <c r="I226" s="579"/>
      <c r="J226" s="579"/>
      <c r="K226" s="579"/>
      <c r="L226" s="579"/>
      <c r="M226" s="579"/>
      <c r="N226" s="579"/>
      <c r="O226" s="579"/>
      <c r="P226" s="579"/>
      <c r="Q226" s="579"/>
      <c r="R226" s="579"/>
      <c r="S226" s="579"/>
    </row>
    <row r="227" spans="1:19" s="438" customFormat="1" ht="13.5" thickBot="1" x14ac:dyDescent="0.25">
      <c r="D227" s="6"/>
      <c r="E227" s="6"/>
      <c r="F227" s="132"/>
      <c r="G227" s="151"/>
      <c r="H227" s="135"/>
      <c r="I227" s="579"/>
      <c r="J227" s="579"/>
      <c r="K227" s="579"/>
      <c r="L227" s="579"/>
      <c r="M227" s="579"/>
      <c r="N227" s="579"/>
      <c r="O227" s="579"/>
      <c r="P227" s="579"/>
      <c r="Q227" s="579"/>
      <c r="R227" s="579"/>
      <c r="S227" s="579"/>
    </row>
    <row r="228" spans="1:19" s="438" customFormat="1" ht="13.5" thickBot="1" x14ac:dyDescent="0.25">
      <c r="A228" s="514" t="s">
        <v>363</v>
      </c>
      <c r="B228" s="515"/>
      <c r="C228" s="515"/>
      <c r="D228" s="515"/>
      <c r="E228" s="515"/>
      <c r="F228" s="515"/>
      <c r="G228" s="515"/>
      <c r="H228" s="515"/>
      <c r="I228" s="630"/>
      <c r="J228" s="578"/>
      <c r="K228" s="579"/>
      <c r="L228" s="579"/>
      <c r="M228" s="579"/>
      <c r="N228" s="579"/>
      <c r="O228" s="579"/>
      <c r="P228" s="579"/>
      <c r="Q228" s="579"/>
      <c r="R228" s="579"/>
      <c r="S228" s="579"/>
    </row>
    <row r="229" spans="1:19" ht="13.5" thickBot="1" x14ac:dyDescent="0.25">
      <c r="A229" s="19">
        <v>4</v>
      </c>
      <c r="B229" s="20" t="s">
        <v>198</v>
      </c>
      <c r="C229" s="404" t="s">
        <v>169</v>
      </c>
      <c r="D229" s="127"/>
      <c r="E229" s="175"/>
      <c r="F229" s="129"/>
      <c r="G229" s="150"/>
      <c r="H229" s="134">
        <f t="shared" ref="H229:H230" si="0">F229*G229</f>
        <v>0</v>
      </c>
      <c r="I229" s="579"/>
      <c r="J229" s="579"/>
      <c r="K229" s="579"/>
      <c r="L229" s="579"/>
      <c r="M229" s="579"/>
      <c r="N229" s="579"/>
      <c r="O229" s="579"/>
      <c r="P229" s="579"/>
      <c r="Q229" s="579"/>
      <c r="R229" s="579"/>
      <c r="S229" s="579"/>
    </row>
    <row r="230" spans="1:19" ht="13.5" thickBot="1" x14ac:dyDescent="0.25">
      <c r="A230" s="552"/>
      <c r="B230" s="552"/>
      <c r="C230" s="544" t="s">
        <v>169</v>
      </c>
      <c r="D230" s="535"/>
      <c r="E230" s="553"/>
      <c r="F230" s="537"/>
      <c r="G230" s="538"/>
      <c r="H230" s="539">
        <f t="shared" si="0"/>
        <v>0</v>
      </c>
      <c r="I230" s="579"/>
      <c r="J230" s="579"/>
      <c r="K230" s="579"/>
      <c r="L230" s="579"/>
      <c r="M230" s="579"/>
      <c r="N230" s="579"/>
      <c r="O230" s="579"/>
      <c r="P230" s="579"/>
      <c r="Q230" s="579"/>
      <c r="R230" s="579"/>
      <c r="S230" s="579"/>
    </row>
    <row r="231" spans="1:19" ht="13.5" thickTop="1" x14ac:dyDescent="0.2">
      <c r="A231" s="564"/>
      <c r="B231" s="564" t="s">
        <v>385</v>
      </c>
      <c r="C231" s="565"/>
      <c r="D231" s="567"/>
      <c r="E231" s="567"/>
      <c r="F231" s="568"/>
      <c r="G231" s="575"/>
      <c r="H231" s="576">
        <f>ROUND(SUM(H229:H230),2)</f>
        <v>0</v>
      </c>
      <c r="I231" s="579"/>
      <c r="J231" s="579"/>
      <c r="K231" s="579"/>
      <c r="L231" s="579"/>
      <c r="M231" s="579"/>
      <c r="N231" s="579"/>
      <c r="O231" s="579"/>
      <c r="P231" s="579"/>
      <c r="Q231" s="579"/>
      <c r="R231" s="579"/>
      <c r="S231" s="579"/>
    </row>
    <row r="232" spans="1:19" ht="13.5" thickBot="1" x14ac:dyDescent="0.25">
      <c r="A232" s="21"/>
      <c r="B232" s="21"/>
      <c r="C232" s="262"/>
      <c r="D232" s="128"/>
      <c r="E232" s="128"/>
      <c r="F232" s="133"/>
      <c r="G232" s="152"/>
      <c r="H232" s="628"/>
      <c r="I232" s="579"/>
      <c r="J232" s="579"/>
      <c r="K232" s="579"/>
      <c r="L232" s="579"/>
      <c r="M232" s="579"/>
      <c r="N232" s="579"/>
      <c r="O232" s="579"/>
      <c r="P232" s="579"/>
      <c r="Q232" s="579"/>
      <c r="R232" s="579"/>
      <c r="S232" s="579"/>
    </row>
    <row r="233" spans="1:19" s="438" customFormat="1" ht="13.5" thickBot="1" x14ac:dyDescent="0.25">
      <c r="A233" s="702" t="s">
        <v>138</v>
      </c>
      <c r="B233" s="703"/>
      <c r="C233" s="703"/>
      <c r="D233" s="703"/>
      <c r="E233" s="703"/>
      <c r="F233" s="703"/>
      <c r="G233" s="703"/>
      <c r="H233" s="577">
        <f>ROUND(SUM(H231),2)</f>
        <v>0</v>
      </c>
      <c r="I233" s="579"/>
      <c r="J233" s="579"/>
      <c r="K233" s="579"/>
      <c r="L233" s="579"/>
      <c r="M233" s="579"/>
      <c r="N233" s="579"/>
      <c r="O233" s="579"/>
      <c r="P233" s="579"/>
      <c r="Q233" s="579"/>
      <c r="R233" s="579"/>
      <c r="S233" s="579"/>
    </row>
    <row r="234" spans="1:19" s="438" customFormat="1" x14ac:dyDescent="0.2">
      <c r="A234" s="21"/>
      <c r="B234" s="21"/>
      <c r="C234" s="262"/>
      <c r="D234" s="446"/>
      <c r="E234" s="446"/>
      <c r="F234" s="133"/>
      <c r="G234" s="152"/>
      <c r="H234" s="136"/>
      <c r="I234" s="579"/>
      <c r="J234" s="579"/>
      <c r="K234" s="579"/>
      <c r="L234" s="579"/>
      <c r="M234" s="579"/>
      <c r="N234" s="579"/>
      <c r="O234" s="579"/>
      <c r="P234" s="579"/>
      <c r="Q234" s="579"/>
      <c r="R234" s="579"/>
      <c r="S234" s="579"/>
    </row>
    <row r="235" spans="1:19" s="438" customFormat="1" ht="13.5" thickBot="1" x14ac:dyDescent="0.25">
      <c r="A235" s="21"/>
      <c r="B235" s="21"/>
      <c r="C235" s="262"/>
      <c r="D235" s="446"/>
      <c r="E235" s="446"/>
      <c r="F235" s="133"/>
      <c r="G235" s="152"/>
      <c r="H235" s="136"/>
      <c r="I235" s="579"/>
      <c r="J235" s="579"/>
      <c r="K235" s="579"/>
      <c r="L235" s="579"/>
      <c r="M235" s="579"/>
      <c r="N235" s="579"/>
      <c r="O235" s="579"/>
      <c r="P235" s="579"/>
      <c r="Q235" s="579"/>
      <c r="R235" s="579"/>
      <c r="S235" s="579"/>
    </row>
    <row r="236" spans="1:19" s="438" customFormat="1" ht="13.5" thickBot="1" x14ac:dyDescent="0.25">
      <c r="A236" s="523" t="s">
        <v>378</v>
      </c>
      <c r="B236" s="315"/>
      <c r="C236" s="589"/>
      <c r="D236" s="590"/>
      <c r="E236" s="590"/>
      <c r="F236" s="591"/>
      <c r="G236" s="592"/>
      <c r="H236" s="629"/>
      <c r="I236" s="579"/>
      <c r="J236" s="579"/>
      <c r="K236" s="579"/>
      <c r="L236" s="579"/>
      <c r="M236" s="579"/>
      <c r="N236" s="579"/>
      <c r="O236" s="579"/>
      <c r="P236" s="579"/>
      <c r="Q236" s="579"/>
      <c r="R236" s="579"/>
      <c r="S236" s="579"/>
    </row>
    <row r="237" spans="1:19" ht="13.5" thickBot="1" x14ac:dyDescent="0.25">
      <c r="A237" s="19">
        <v>4.0999999999999996</v>
      </c>
      <c r="B237" s="20" t="s">
        <v>199</v>
      </c>
      <c r="C237" s="404" t="s">
        <v>169</v>
      </c>
      <c r="D237" s="127"/>
      <c r="E237" s="175"/>
      <c r="F237" s="129"/>
      <c r="G237" s="150"/>
      <c r="H237" s="134">
        <f t="shared" ref="H237:H238" si="1">F237*G237</f>
        <v>0</v>
      </c>
      <c r="I237" s="579"/>
      <c r="J237" s="579"/>
      <c r="K237" s="579"/>
      <c r="L237" s="579"/>
      <c r="M237" s="579"/>
      <c r="N237" s="579"/>
      <c r="O237" s="579"/>
      <c r="P237" s="579"/>
      <c r="Q237" s="579"/>
      <c r="R237" s="579"/>
      <c r="S237" s="579"/>
    </row>
    <row r="238" spans="1:19" ht="13.5" thickBot="1" x14ac:dyDescent="0.25">
      <c r="A238" s="552"/>
      <c r="B238" s="552"/>
      <c r="C238" s="544" t="s">
        <v>169</v>
      </c>
      <c r="D238" s="535"/>
      <c r="E238" s="553"/>
      <c r="F238" s="537"/>
      <c r="G238" s="538"/>
      <c r="H238" s="539">
        <f t="shared" si="1"/>
        <v>0</v>
      </c>
      <c r="I238" s="579"/>
      <c r="J238" s="579"/>
      <c r="K238" s="579"/>
      <c r="L238" s="579"/>
      <c r="M238" s="579"/>
      <c r="N238" s="579"/>
      <c r="O238" s="579"/>
      <c r="P238" s="579"/>
      <c r="Q238" s="579"/>
      <c r="R238" s="579"/>
      <c r="S238" s="579"/>
    </row>
    <row r="239" spans="1:19" ht="13.5" thickTop="1" x14ac:dyDescent="0.2">
      <c r="A239" s="584"/>
      <c r="B239" s="564" t="s">
        <v>385</v>
      </c>
      <c r="C239" s="565"/>
      <c r="D239" s="567"/>
      <c r="E239" s="567"/>
      <c r="F239" s="568"/>
      <c r="G239" s="575"/>
      <c r="H239" s="576">
        <f>ROUND(SUM(H237:H238),2)</f>
        <v>0</v>
      </c>
      <c r="I239" s="579"/>
      <c r="J239" s="579"/>
      <c r="K239" s="579"/>
      <c r="L239" s="579"/>
      <c r="M239" s="579"/>
      <c r="N239" s="579"/>
      <c r="O239" s="579"/>
      <c r="P239" s="579"/>
      <c r="Q239" s="579"/>
      <c r="R239" s="579"/>
      <c r="S239" s="579"/>
    </row>
    <row r="240" spans="1:19" ht="13.5" thickBot="1" x14ac:dyDescent="0.25">
      <c r="A240" s="530"/>
      <c r="B240" s="524"/>
      <c r="C240" s="428"/>
      <c r="D240" s="423"/>
      <c r="E240" s="423"/>
      <c r="F240" s="133"/>
      <c r="G240" s="152"/>
      <c r="H240" s="628"/>
      <c r="I240" s="579"/>
      <c r="J240" s="579"/>
      <c r="K240" s="579"/>
      <c r="L240" s="579"/>
      <c r="M240" s="579"/>
      <c r="N240" s="579"/>
      <c r="O240" s="579"/>
      <c r="P240" s="579"/>
      <c r="Q240" s="579"/>
      <c r="R240" s="579"/>
      <c r="S240" s="579"/>
    </row>
    <row r="241" spans="1:19" s="438" customFormat="1" ht="13.5" thickBot="1" x14ac:dyDescent="0.25">
      <c r="A241" s="702" t="s">
        <v>138</v>
      </c>
      <c r="B241" s="703"/>
      <c r="C241" s="703"/>
      <c r="D241" s="703"/>
      <c r="E241" s="703"/>
      <c r="F241" s="703"/>
      <c r="G241" s="703"/>
      <c r="H241" s="577">
        <f>ROUND(SUM(H239),2)</f>
        <v>0</v>
      </c>
      <c r="I241" s="579"/>
      <c r="J241" s="579"/>
      <c r="K241" s="579"/>
      <c r="L241" s="579"/>
      <c r="M241" s="579"/>
      <c r="N241" s="579"/>
      <c r="O241" s="579"/>
      <c r="P241" s="579"/>
      <c r="Q241" s="579"/>
      <c r="R241" s="579"/>
      <c r="S241" s="579"/>
    </row>
    <row r="242" spans="1:19" s="438" customFormat="1" x14ac:dyDescent="0.2">
      <c r="C242" s="260"/>
      <c r="D242" s="261"/>
      <c r="E242" s="261"/>
      <c r="F242" s="131"/>
      <c r="G242" s="151"/>
      <c r="H242" s="135"/>
      <c r="I242" s="579"/>
      <c r="J242" s="579"/>
      <c r="K242" s="579"/>
      <c r="L242" s="579"/>
      <c r="M242" s="579"/>
      <c r="N242" s="579"/>
      <c r="O242" s="579"/>
      <c r="P242" s="579"/>
      <c r="Q242" s="579"/>
      <c r="R242" s="579"/>
      <c r="S242" s="579"/>
    </row>
    <row r="243" spans="1:19" s="438" customFormat="1" ht="13.5" thickBot="1" x14ac:dyDescent="0.25">
      <c r="C243" s="260"/>
      <c r="D243" s="261"/>
      <c r="E243" s="261"/>
      <c r="F243" s="131"/>
      <c r="G243" s="151"/>
      <c r="H243" s="135"/>
      <c r="I243" s="579"/>
      <c r="J243" s="579"/>
      <c r="K243" s="579"/>
      <c r="L243" s="579"/>
      <c r="M243" s="579"/>
      <c r="N243" s="579"/>
      <c r="O243" s="579"/>
      <c r="P243" s="579"/>
      <c r="Q243" s="579"/>
      <c r="R243" s="579"/>
      <c r="S243" s="579"/>
    </row>
    <row r="244" spans="1:19" s="438" customFormat="1" ht="13.5" thickBot="1" x14ac:dyDescent="0.25">
      <c r="A244" s="523" t="s">
        <v>377</v>
      </c>
      <c r="B244" s="581"/>
      <c r="C244" s="581"/>
      <c r="D244" s="581"/>
      <c r="E244" s="581"/>
      <c r="F244" s="581"/>
      <c r="G244" s="581"/>
      <c r="H244" s="582"/>
      <c r="I244" s="578"/>
      <c r="J244" s="578"/>
      <c r="K244" s="578"/>
      <c r="L244" s="578"/>
      <c r="M244" s="578"/>
      <c r="N244" s="578"/>
      <c r="O244" s="578"/>
      <c r="P244" s="578"/>
      <c r="Q244" s="579"/>
      <c r="R244" s="579"/>
      <c r="S244" s="579"/>
    </row>
    <row r="245" spans="1:19" ht="13.5" thickBot="1" x14ac:dyDescent="0.25">
      <c r="A245" s="19">
        <v>4.2</v>
      </c>
      <c r="B245" s="20" t="s">
        <v>202</v>
      </c>
      <c r="C245" s="404" t="s">
        <v>169</v>
      </c>
      <c r="D245" s="127"/>
      <c r="E245" s="175"/>
      <c r="F245" s="129"/>
      <c r="G245" s="150"/>
      <c r="H245" s="134">
        <f t="shared" ref="H245:H246" si="2">F245*G245</f>
        <v>0</v>
      </c>
    </row>
    <row r="246" spans="1:19" ht="13.5" thickBot="1" x14ac:dyDescent="0.25">
      <c r="A246" s="552"/>
      <c r="B246" s="552"/>
      <c r="C246" s="544" t="s">
        <v>169</v>
      </c>
      <c r="D246" s="535"/>
      <c r="E246" s="553"/>
      <c r="F246" s="537"/>
      <c r="G246" s="538"/>
      <c r="H246" s="539">
        <f t="shared" si="2"/>
        <v>0</v>
      </c>
    </row>
    <row r="247" spans="1:19" ht="13.5" thickTop="1" x14ac:dyDescent="0.2">
      <c r="A247" s="584"/>
      <c r="B247" s="564" t="s">
        <v>385</v>
      </c>
      <c r="C247" s="565"/>
      <c r="D247" s="567"/>
      <c r="E247" s="567"/>
      <c r="F247" s="568"/>
      <c r="G247" s="575"/>
      <c r="H247" s="631">
        <f>ROUND(SUM(H245:H246),2)</f>
        <v>0</v>
      </c>
    </row>
    <row r="248" spans="1:19" ht="13.5" thickBot="1" x14ac:dyDescent="0.25">
      <c r="A248" s="530"/>
      <c r="B248" s="524"/>
      <c r="C248" s="428"/>
      <c r="D248" s="423"/>
      <c r="E248" s="423"/>
      <c r="F248" s="133"/>
      <c r="G248" s="152"/>
      <c r="H248" s="637"/>
    </row>
    <row r="249" spans="1:19" s="438" customFormat="1" ht="13.5" thickBot="1" x14ac:dyDescent="0.25">
      <c r="A249" s="702" t="s">
        <v>138</v>
      </c>
      <c r="B249" s="703"/>
      <c r="C249" s="703"/>
      <c r="D249" s="703"/>
      <c r="E249" s="703"/>
      <c r="F249" s="703"/>
      <c r="G249" s="703"/>
      <c r="H249" s="577">
        <f>ROUND(SUM(H247),2)</f>
        <v>0</v>
      </c>
    </row>
    <row r="250" spans="1:19" s="438" customFormat="1" x14ac:dyDescent="0.2">
      <c r="C250" s="260"/>
      <c r="D250" s="261"/>
      <c r="E250" s="261"/>
      <c r="F250" s="131"/>
      <c r="G250" s="151"/>
      <c r="H250" s="135"/>
    </row>
    <row r="251" spans="1:19" s="438" customFormat="1" ht="13.5" thickBot="1" x14ac:dyDescent="0.25">
      <c r="C251" s="260"/>
      <c r="D251" s="261"/>
      <c r="E251" s="261"/>
      <c r="F251" s="131"/>
      <c r="G251" s="151"/>
      <c r="H251" s="135"/>
    </row>
    <row r="252" spans="1:19" s="438" customFormat="1" ht="13.5" thickBot="1" x14ac:dyDescent="0.25">
      <c r="A252" s="505" t="s">
        <v>386</v>
      </c>
      <c r="B252" s="401"/>
      <c r="C252" s="402"/>
      <c r="D252" s="506"/>
      <c r="E252" s="506"/>
      <c r="F252" s="130"/>
      <c r="G252" s="452"/>
      <c r="H252" s="507"/>
    </row>
    <row r="253" spans="1:19" ht="13.5" thickBot="1" x14ac:dyDescent="0.25">
      <c r="A253" s="19">
        <v>4.3</v>
      </c>
      <c r="B253" s="20" t="s">
        <v>203</v>
      </c>
      <c r="C253" s="404" t="s">
        <v>169</v>
      </c>
      <c r="D253" s="127"/>
      <c r="E253" s="175"/>
      <c r="F253" s="129"/>
      <c r="G253" s="150"/>
      <c r="H253" s="134">
        <f t="shared" ref="H253:H254" si="3">F253*G253</f>
        <v>0</v>
      </c>
    </row>
    <row r="254" spans="1:19" ht="13.5" thickBot="1" x14ac:dyDescent="0.25">
      <c r="A254" s="552"/>
      <c r="B254" s="552"/>
      <c r="C254" s="544" t="s">
        <v>169</v>
      </c>
      <c r="D254" s="535"/>
      <c r="E254" s="553"/>
      <c r="F254" s="537"/>
      <c r="G254" s="538"/>
      <c r="H254" s="539">
        <f t="shared" si="3"/>
        <v>0</v>
      </c>
    </row>
    <row r="255" spans="1:19" ht="13.5" thickTop="1" x14ac:dyDescent="0.2">
      <c r="A255" s="564"/>
      <c r="B255" s="564" t="s">
        <v>385</v>
      </c>
      <c r="C255" s="565"/>
      <c r="D255" s="567"/>
      <c r="E255" s="567"/>
      <c r="F255" s="568"/>
      <c r="G255" s="575"/>
      <c r="H255" s="576">
        <f>ROUND(SUM(H253:H254),2)</f>
        <v>0</v>
      </c>
    </row>
    <row r="256" spans="1:19" ht="13.5" thickBot="1" x14ac:dyDescent="0.25">
      <c r="A256" s="21"/>
      <c r="B256" s="21"/>
      <c r="C256" s="638"/>
      <c r="D256" s="435"/>
      <c r="E256" s="435"/>
      <c r="F256" s="528"/>
      <c r="G256" s="594"/>
      <c r="H256" s="628"/>
    </row>
    <row r="257" spans="1:16" s="438" customFormat="1" ht="13.5" thickBot="1" x14ac:dyDescent="0.25">
      <c r="A257" s="702" t="s">
        <v>138</v>
      </c>
      <c r="B257" s="703"/>
      <c r="C257" s="703"/>
      <c r="D257" s="703"/>
      <c r="E257" s="703"/>
      <c r="F257" s="703"/>
      <c r="G257" s="703"/>
      <c r="H257" s="577">
        <f>ROUND(SUM(H255),2)</f>
        <v>0</v>
      </c>
    </row>
    <row r="258" spans="1:16" s="438" customFormat="1" x14ac:dyDescent="0.2">
      <c r="A258" s="315"/>
      <c r="B258" s="315"/>
      <c r="C258" s="589"/>
      <c r="D258" s="590"/>
      <c r="E258" s="590"/>
      <c r="F258" s="591"/>
      <c r="G258" s="592"/>
      <c r="H258" s="633"/>
      <c r="I258" s="524"/>
    </row>
    <row r="259" spans="1:16" s="438" customFormat="1" x14ac:dyDescent="0.2">
      <c r="A259" s="21"/>
      <c r="B259" s="21"/>
      <c r="C259" s="262"/>
      <c r="D259" s="446"/>
      <c r="E259" s="446"/>
      <c r="F259" s="133"/>
      <c r="G259" s="152"/>
      <c r="H259" s="136"/>
    </row>
    <row r="260" spans="1:16" s="438" customFormat="1" ht="13.5" thickBot="1" x14ac:dyDescent="0.25">
      <c r="A260" s="527"/>
      <c r="B260" s="21"/>
      <c r="C260" s="434"/>
      <c r="D260" s="435"/>
      <c r="E260" s="435"/>
      <c r="F260" s="528"/>
      <c r="G260" s="587"/>
      <c r="H260" s="634"/>
      <c r="I260" s="524"/>
    </row>
    <row r="261" spans="1:16" s="438" customFormat="1" ht="13.5" thickBot="1" x14ac:dyDescent="0.25">
      <c r="A261" s="511" t="s">
        <v>384</v>
      </c>
      <c r="B261" s="517"/>
      <c r="C261" s="518"/>
      <c r="D261" s="519"/>
      <c r="E261" s="520"/>
      <c r="F261" s="521"/>
      <c r="G261" s="522"/>
      <c r="H261" s="293"/>
    </row>
    <row r="262" spans="1:16" ht="13.5" thickBot="1" x14ac:dyDescent="0.25">
      <c r="A262" s="292">
        <v>4.4000000000000004</v>
      </c>
      <c r="B262" s="611" t="s">
        <v>200</v>
      </c>
      <c r="C262" s="320" t="s">
        <v>169</v>
      </c>
      <c r="D262" s="321"/>
      <c r="E262" s="175"/>
      <c r="F262" s="322"/>
      <c r="G262" s="323"/>
      <c r="H262" s="134">
        <f t="shared" ref="H262:H263" si="4">F262*G262</f>
        <v>0</v>
      </c>
    </row>
    <row r="263" spans="1:16" ht="13.5" thickBot="1" x14ac:dyDescent="0.25">
      <c r="A263" s="554"/>
      <c r="B263" s="555"/>
      <c r="C263" s="563" t="s">
        <v>169</v>
      </c>
      <c r="D263" s="556"/>
      <c r="E263" s="553"/>
      <c r="F263" s="557"/>
      <c r="G263" s="558"/>
      <c r="H263" s="539">
        <f t="shared" si="4"/>
        <v>0</v>
      </c>
    </row>
    <row r="264" spans="1:16" ht="13.5" thickTop="1" x14ac:dyDescent="0.2">
      <c r="A264" s="564"/>
      <c r="B264" s="564" t="s">
        <v>385</v>
      </c>
      <c r="C264" s="565"/>
      <c r="D264" s="567"/>
      <c r="E264" s="567"/>
      <c r="F264" s="568"/>
      <c r="G264" s="575"/>
      <c r="H264" s="631">
        <f>ROUND(SUM(H262:H263),2)</f>
        <v>0</v>
      </c>
    </row>
    <row r="265" spans="1:16" ht="13.5" thickBot="1" x14ac:dyDescent="0.25">
      <c r="B265" s="525"/>
      <c r="C265" s="16"/>
      <c r="H265" s="632"/>
    </row>
    <row r="266" spans="1:16" s="438" customFormat="1" ht="13.5" thickBot="1" x14ac:dyDescent="0.25">
      <c r="A266" s="702" t="s">
        <v>138</v>
      </c>
      <c r="B266" s="703"/>
      <c r="C266" s="703"/>
      <c r="D266" s="703"/>
      <c r="E266" s="703"/>
      <c r="F266" s="703"/>
      <c r="G266" s="703"/>
      <c r="H266" s="577">
        <f>ROUND(SUM(H264),2)</f>
        <v>0</v>
      </c>
    </row>
    <row r="267" spans="1:16" s="438" customFormat="1" x14ac:dyDescent="0.2">
      <c r="B267" s="524"/>
      <c r="F267" s="23"/>
      <c r="G267" s="18"/>
      <c r="H267" s="25"/>
    </row>
    <row r="268" spans="1:16" s="438" customFormat="1" ht="13.5" thickBot="1" x14ac:dyDescent="0.25">
      <c r="B268" s="524"/>
      <c r="F268" s="23"/>
      <c r="G268" s="18"/>
      <c r="H268" s="25"/>
    </row>
    <row r="269" spans="1:16" s="438" customFormat="1" ht="13.5" thickBot="1" x14ac:dyDescent="0.25">
      <c r="A269" s="526" t="s">
        <v>382</v>
      </c>
      <c r="B269" s="526"/>
      <c r="C269" s="526"/>
      <c r="D269" s="526"/>
      <c r="E269" s="526"/>
      <c r="F269" s="526"/>
      <c r="G269" s="526"/>
      <c r="H269" s="526"/>
      <c r="I269" s="578"/>
      <c r="J269" s="578"/>
      <c r="K269" s="578"/>
      <c r="L269" s="578"/>
      <c r="M269" s="578"/>
      <c r="N269" s="578"/>
      <c r="O269" s="578"/>
      <c r="P269" s="578"/>
    </row>
    <row r="270" spans="1:16" ht="13.5" thickBot="1" x14ac:dyDescent="0.25">
      <c r="A270" s="292">
        <v>4.5</v>
      </c>
      <c r="B270" s="326" t="s">
        <v>201</v>
      </c>
      <c r="C270" s="404" t="s">
        <v>169</v>
      </c>
      <c r="D270" s="321"/>
      <c r="E270" s="175"/>
      <c r="F270" s="322"/>
      <c r="G270" s="323"/>
      <c r="H270" s="134">
        <f t="shared" ref="H270:H271" si="5">F270*G270</f>
        <v>0</v>
      </c>
    </row>
    <row r="271" spans="1:16" ht="13.5" thickBot="1" x14ac:dyDescent="0.25">
      <c r="A271" s="554"/>
      <c r="B271" s="555"/>
      <c r="C271" s="544" t="s">
        <v>169</v>
      </c>
      <c r="D271" s="556"/>
      <c r="E271" s="553"/>
      <c r="F271" s="557"/>
      <c r="G271" s="558"/>
      <c r="H271" s="539">
        <f t="shared" si="5"/>
        <v>0</v>
      </c>
    </row>
    <row r="272" spans="1:16" ht="13.5" thickTop="1" x14ac:dyDescent="0.2">
      <c r="A272" s="564"/>
      <c r="B272" s="564" t="s">
        <v>385</v>
      </c>
      <c r="C272" s="565"/>
      <c r="D272" s="567"/>
      <c r="E272" s="567"/>
      <c r="F272" s="568"/>
      <c r="G272" s="575"/>
      <c r="H272" s="576">
        <f>ROUND(SUM(H270:H271),2)</f>
        <v>0</v>
      </c>
    </row>
    <row r="273" spans="1:16" s="438" customFormat="1" ht="13.5" thickBot="1" x14ac:dyDescent="0.25">
      <c r="A273" s="302"/>
      <c r="B273" s="527"/>
      <c r="C273" s="609"/>
      <c r="D273" s="636"/>
      <c r="E273" s="547"/>
      <c r="F273" s="548"/>
      <c r="G273" s="601"/>
      <c r="H273" s="569"/>
    </row>
    <row r="274" spans="1:16" s="438" customFormat="1" ht="13.5" thickBot="1" x14ac:dyDescent="0.25">
      <c r="A274" s="702" t="s">
        <v>138</v>
      </c>
      <c r="B274" s="703"/>
      <c r="C274" s="703"/>
      <c r="D274" s="703"/>
      <c r="E274" s="703"/>
      <c r="F274" s="703"/>
      <c r="G274" s="703"/>
      <c r="H274" s="577">
        <f>ROUND(SUM(H272),2)</f>
        <v>0</v>
      </c>
    </row>
    <row r="275" spans="1:16" s="438" customFormat="1" x14ac:dyDescent="0.2">
      <c r="A275" s="297"/>
      <c r="B275" s="315"/>
      <c r="C275" s="602"/>
      <c r="D275" s="603"/>
      <c r="E275" s="603"/>
      <c r="F275" s="604"/>
      <c r="G275" s="605"/>
      <c r="H275" s="593"/>
    </row>
    <row r="276" spans="1:16" s="438" customFormat="1" ht="13.5" thickBot="1" x14ac:dyDescent="0.25">
      <c r="A276" s="545"/>
      <c r="B276" s="545"/>
      <c r="C276" s="546"/>
      <c r="D276" s="547"/>
      <c r="E276" s="547"/>
      <c r="F276" s="548"/>
      <c r="G276" s="601"/>
      <c r="H276" s="588"/>
    </row>
    <row r="277" spans="1:16" s="438" customFormat="1" ht="13.5" thickBot="1" x14ac:dyDescent="0.25">
      <c r="A277" s="526" t="s">
        <v>381</v>
      </c>
      <c r="B277" s="526"/>
      <c r="C277" s="526"/>
      <c r="D277" s="526"/>
      <c r="E277" s="526"/>
      <c r="F277" s="526"/>
      <c r="G277" s="526"/>
      <c r="H277" s="526"/>
      <c r="I277" s="578"/>
      <c r="J277" s="578"/>
      <c r="K277" s="578"/>
      <c r="L277" s="578"/>
      <c r="M277" s="578"/>
      <c r="N277" s="578"/>
      <c r="O277" s="578"/>
      <c r="P277" s="578"/>
    </row>
    <row r="278" spans="1:16" ht="13.5" thickBot="1" x14ac:dyDescent="0.25">
      <c r="A278" s="292">
        <v>4.5999999999999996</v>
      </c>
      <c r="B278" s="324" t="s">
        <v>204</v>
      </c>
      <c r="C278" s="320" t="s">
        <v>169</v>
      </c>
      <c r="D278" s="321"/>
      <c r="E278" s="175"/>
      <c r="F278" s="322"/>
      <c r="G278" s="323"/>
      <c r="H278" s="134">
        <f t="shared" ref="H278:H279" si="6">F278*G278</f>
        <v>0</v>
      </c>
    </row>
    <row r="279" spans="1:16" ht="13.5" thickBot="1" x14ac:dyDescent="0.25">
      <c r="A279" s="554"/>
      <c r="B279" s="555"/>
      <c r="C279" s="563" t="s">
        <v>169</v>
      </c>
      <c r="D279" s="556"/>
      <c r="E279" s="553"/>
      <c r="F279" s="557"/>
      <c r="G279" s="558"/>
      <c r="H279" s="539">
        <f t="shared" si="6"/>
        <v>0</v>
      </c>
    </row>
    <row r="280" spans="1:16" ht="13.5" thickTop="1" x14ac:dyDescent="0.2">
      <c r="A280" s="564"/>
      <c r="B280" s="564" t="s">
        <v>385</v>
      </c>
      <c r="C280" s="565"/>
      <c r="D280" s="567"/>
      <c r="E280" s="567"/>
      <c r="F280" s="568"/>
      <c r="G280" s="575"/>
      <c r="H280" s="576">
        <f>ROUND(SUM(H278:H279),2)</f>
        <v>0</v>
      </c>
    </row>
    <row r="281" spans="1:16" ht="13.5" thickBot="1" x14ac:dyDescent="0.25">
      <c r="C281" s="16"/>
      <c r="H281" s="646"/>
    </row>
    <row r="282" spans="1:16" s="438" customFormat="1" ht="13.5" thickBot="1" x14ac:dyDescent="0.25">
      <c r="A282" s="702" t="s">
        <v>138</v>
      </c>
      <c r="B282" s="703"/>
      <c r="C282" s="703"/>
      <c r="D282" s="703"/>
      <c r="E282" s="703"/>
      <c r="F282" s="703"/>
      <c r="G282" s="703"/>
      <c r="H282" s="577">
        <f>ROUND(SUM(H280),2)</f>
        <v>0</v>
      </c>
    </row>
    <row r="283" spans="1:16" s="438" customFormat="1" x14ac:dyDescent="0.2">
      <c r="F283" s="23"/>
      <c r="G283" s="18"/>
      <c r="H283" s="25"/>
    </row>
    <row r="284" spans="1:16" s="438" customFormat="1" ht="13.5" thickBot="1" x14ac:dyDescent="0.25">
      <c r="F284" s="23"/>
      <c r="G284" s="18"/>
      <c r="H284" s="25"/>
    </row>
    <row r="285" spans="1:16" s="438" customFormat="1" ht="13.5" thickBot="1" x14ac:dyDescent="0.25">
      <c r="A285" s="526" t="s">
        <v>383</v>
      </c>
      <c r="B285" s="526"/>
      <c r="C285" s="526"/>
      <c r="D285" s="526"/>
      <c r="E285" s="526"/>
      <c r="F285" s="526"/>
      <c r="G285" s="526"/>
      <c r="H285" s="511"/>
      <c r="I285" s="630"/>
      <c r="J285" s="578"/>
      <c r="K285" s="578"/>
      <c r="L285" s="578"/>
      <c r="M285" s="578"/>
      <c r="N285" s="578"/>
      <c r="O285" s="578"/>
      <c r="P285" s="578"/>
    </row>
    <row r="286" spans="1:16" ht="26.25" thickBot="1" x14ac:dyDescent="0.25">
      <c r="A286" s="292">
        <v>4.7</v>
      </c>
      <c r="B286" s="324" t="s">
        <v>205</v>
      </c>
      <c r="C286" s="320" t="s">
        <v>169</v>
      </c>
      <c r="D286" s="321"/>
      <c r="E286" s="175"/>
      <c r="F286" s="322"/>
      <c r="G286" s="323"/>
      <c r="H286" s="134">
        <f t="shared" ref="H286:H287" si="7">F286*G286</f>
        <v>0</v>
      </c>
    </row>
    <row r="287" spans="1:16" ht="13.5" thickBot="1" x14ac:dyDescent="0.25">
      <c r="A287" s="554"/>
      <c r="B287" s="555"/>
      <c r="C287" s="563" t="s">
        <v>169</v>
      </c>
      <c r="D287" s="556"/>
      <c r="E287" s="553"/>
      <c r="F287" s="557"/>
      <c r="G287" s="558"/>
      <c r="H287" s="539">
        <f t="shared" si="7"/>
        <v>0</v>
      </c>
    </row>
    <row r="288" spans="1:16" ht="13.5" thickTop="1" x14ac:dyDescent="0.2">
      <c r="A288" s="564"/>
      <c r="B288" s="564" t="s">
        <v>385</v>
      </c>
      <c r="C288" s="565"/>
      <c r="D288" s="567"/>
      <c r="E288" s="567"/>
      <c r="F288" s="568"/>
      <c r="G288" s="575"/>
      <c r="H288" s="576">
        <f>ROUND(SUM(H286:H287),2)</f>
        <v>0</v>
      </c>
    </row>
    <row r="289" spans="1:9" s="438" customFormat="1" ht="13.5" thickBot="1" x14ac:dyDescent="0.25">
      <c r="A289" s="302"/>
      <c r="B289" s="21"/>
      <c r="C289" s="303"/>
      <c r="D289" s="304"/>
      <c r="E289" s="304"/>
      <c r="F289" s="305"/>
      <c r="G289" s="306"/>
      <c r="H289" s="307"/>
      <c r="I289" s="530"/>
    </row>
    <row r="290" spans="1:9" s="438" customFormat="1" ht="13.5" thickBot="1" x14ac:dyDescent="0.25">
      <c r="A290" s="704" t="s">
        <v>138</v>
      </c>
      <c r="B290" s="705"/>
      <c r="C290" s="705"/>
      <c r="D290" s="705"/>
      <c r="E290" s="705"/>
      <c r="F290" s="705"/>
      <c r="G290" s="706"/>
      <c r="H290" s="259">
        <f>ROUND(SUM(H288),2)</f>
        <v>0</v>
      </c>
    </row>
    <row r="291" spans="1:9" s="438" customFormat="1" x14ac:dyDescent="0.2">
      <c r="A291" s="302"/>
      <c r="B291" s="21"/>
      <c r="C291" s="303"/>
      <c r="D291" s="304"/>
      <c r="E291" s="304"/>
      <c r="F291" s="305"/>
      <c r="G291" s="306"/>
      <c r="H291" s="307"/>
    </row>
    <row r="292" spans="1:9" s="438" customFormat="1" x14ac:dyDescent="0.2">
      <c r="A292" s="302"/>
      <c r="B292" s="21"/>
      <c r="C292" s="303"/>
      <c r="D292" s="304"/>
      <c r="E292" s="304"/>
      <c r="F292" s="305"/>
      <c r="G292" s="306"/>
      <c r="H292" s="307"/>
    </row>
    <row r="293" spans="1:9" s="438" customFormat="1" x14ac:dyDescent="0.2">
      <c r="A293" s="302"/>
      <c r="B293" s="21"/>
      <c r="C293" s="303"/>
      <c r="D293" s="304"/>
      <c r="E293" s="304"/>
      <c r="F293" s="305"/>
      <c r="G293" s="306"/>
      <c r="H293" s="307"/>
    </row>
    <row r="294" spans="1:9" s="438" customFormat="1" x14ac:dyDescent="0.2">
      <c r="A294" s="302"/>
      <c r="B294" s="21"/>
      <c r="C294" s="303"/>
      <c r="D294" s="304"/>
      <c r="E294" s="304"/>
      <c r="F294" s="305"/>
      <c r="G294" s="306"/>
      <c r="H294" s="307"/>
    </row>
    <row r="295" spans="1:9" s="438" customFormat="1" x14ac:dyDescent="0.2">
      <c r="A295" s="302"/>
      <c r="B295" s="21"/>
      <c r="C295" s="303"/>
      <c r="D295" s="304"/>
      <c r="E295" s="304"/>
      <c r="F295" s="305"/>
      <c r="G295" s="306"/>
      <c r="H295" s="307"/>
    </row>
    <row r="296" spans="1:9" x14ac:dyDescent="0.2">
      <c r="A296" s="354" t="s">
        <v>142</v>
      </c>
      <c r="C296" s="16"/>
    </row>
    <row r="297" spans="1:9" x14ac:dyDescent="0.2">
      <c r="A297" s="699" t="s">
        <v>206</v>
      </c>
      <c r="B297" s="699"/>
      <c r="C297" s="699"/>
      <c r="D297" s="699"/>
      <c r="E297" s="405"/>
    </row>
    <row r="298" spans="1:9" x14ac:dyDescent="0.2">
      <c r="C298" s="16"/>
    </row>
    <row r="299" spans="1:9" x14ac:dyDescent="0.2">
      <c r="C299" s="16"/>
    </row>
    <row r="300" spans="1:9" x14ac:dyDescent="0.2">
      <c r="C300" s="16"/>
    </row>
    <row r="301" spans="1:9" x14ac:dyDescent="0.2">
      <c r="C301" s="16"/>
    </row>
    <row r="302" spans="1:9" x14ac:dyDescent="0.2">
      <c r="C302" s="16"/>
    </row>
  </sheetData>
  <mergeCells count="25">
    <mergeCell ref="A297:D297"/>
    <mergeCell ref="A17:G17"/>
    <mergeCell ref="A97:G97"/>
    <mergeCell ref="A113:G113"/>
    <mergeCell ref="A129:G129"/>
    <mergeCell ref="A145:G145"/>
    <mergeCell ref="A161:G161"/>
    <mergeCell ref="A177:G177"/>
    <mergeCell ref="A193:G193"/>
    <mergeCell ref="A201:G201"/>
    <mergeCell ref="A209:G209"/>
    <mergeCell ref="A217:G217"/>
    <mergeCell ref="A33:G33"/>
    <mergeCell ref="A49:G49"/>
    <mergeCell ref="A65:G65"/>
    <mergeCell ref="A81:G81"/>
    <mergeCell ref="A266:G266"/>
    <mergeCell ref="A274:G274"/>
    <mergeCell ref="A282:G282"/>
    <mergeCell ref="A290:G290"/>
    <mergeCell ref="A225:G225"/>
    <mergeCell ref="A233:G233"/>
    <mergeCell ref="A241:G241"/>
    <mergeCell ref="A257:G257"/>
    <mergeCell ref="A249:G249"/>
  </mergeCells>
  <phoneticPr fontId="11" type="noConversion"/>
  <dataValidations xWindow="51" yWindow="703" count="68">
    <dataValidation type="list" showDropDown="1" showInputMessage="1" showErrorMessage="1" prompt="Do not change Claim Form Line #" sqref="A5" xr:uid="{50EDD759-9305-46C8-9130-1F565BC86386}">
      <formula1>"1"</formula1>
    </dataValidation>
    <dataValidation type="list" showDropDown="1" showInputMessage="1" showErrorMessage="1" prompt="Do not change Claim Form Line #" sqref="A9" xr:uid="{4EC78047-5933-467B-A0F8-4CD94903F712}">
      <formula1>"1a"</formula1>
    </dataValidation>
    <dataValidation type="list" showDropDown="1" showInputMessage="1" showErrorMessage="1" prompt="Do not change Claim Form Line #" sqref="A21" xr:uid="{A9093A90-04FA-40B8-90C3-9A1AC9AB77BB}">
      <formula1>"1.1"</formula1>
    </dataValidation>
    <dataValidation type="list" showDropDown="1" showInputMessage="1" showErrorMessage="1" prompt="Do not change Claim Form Line #" sqref="A25" xr:uid="{5FB31A88-025E-40AF-B2C4-FFD57B64FD52}">
      <formula1>"1.1a"</formula1>
    </dataValidation>
    <dataValidation type="list" showDropDown="1" showInputMessage="1" showErrorMessage="1" prompt="Do not change Claim Form Line #" sqref="A37:A38" xr:uid="{F3CA8EF9-2BF8-44A7-AAF1-3502944F796A}">
      <formula1>"1.4"</formula1>
    </dataValidation>
    <dataValidation type="list" showDropDown="1" showInputMessage="1" showErrorMessage="1" prompt="Do not change Claim Form Line #" sqref="A41:A42" xr:uid="{C3EECEAA-8DB9-4C86-9701-430177494120}">
      <formula1>"1.4a"</formula1>
    </dataValidation>
    <dataValidation type="list" showDropDown="1" showInputMessage="1" showErrorMessage="1" prompt="Do not change Claim Form Line #" sqref="A53:A54" xr:uid="{4DFD9EF6-04CF-47C2-84F2-423A190E4A6E}">
      <formula1>"1.5"</formula1>
    </dataValidation>
    <dataValidation type="list" showDropDown="1" showInputMessage="1" showErrorMessage="1" prompt="Do not change Claim Form Line #" sqref="A57:A58 A73" xr:uid="{C391449B-BE6B-4061-A43A-96E714D22E4D}">
      <formula1>"1.5a"</formula1>
    </dataValidation>
    <dataValidation type="list" showDropDown="1" showInputMessage="1" showErrorMessage="1" prompt="Do not change Claim Form Line #" sqref="A69" xr:uid="{270C210A-E37A-49C1-9E87-7ADBBEEA28B4}">
      <formula1>"2"</formula1>
    </dataValidation>
    <dataValidation type="list" showDropDown="1" showInputMessage="1" showErrorMessage="1" prompt="Do not change Claim Form Line #" sqref="A85" xr:uid="{3B894E44-8533-4E06-B2FD-42AC2BE9F3AC}">
      <formula1>"2.1"</formula1>
    </dataValidation>
    <dataValidation type="list" showDropDown="1" showInputMessage="1" showErrorMessage="1" prompt="Do not change Claim Form Line #" sqref="A89" xr:uid="{00C8F52C-4FEA-4960-A89B-648387E82435}">
      <formula1>"2.1a"</formula1>
    </dataValidation>
    <dataValidation type="list" showDropDown="1" showInputMessage="1" showErrorMessage="1" prompt="Do not change Claim Form Line #" sqref="A101" xr:uid="{A9D7EAC0-B266-485F-BC42-01CCC44EA56F}">
      <formula1>"2.2"</formula1>
    </dataValidation>
    <dataValidation type="list" showDropDown="1" showInputMessage="1" showErrorMessage="1" prompt="Do not change Claim Form Line #" sqref="A105" xr:uid="{2BCEA356-47A0-47BC-BA70-1778C2A38497}">
      <formula1>"2.2a"</formula1>
    </dataValidation>
    <dataValidation type="list" showDropDown="1" showInputMessage="1" showErrorMessage="1" prompt="Do not change Claim Form Line #" sqref="A117" xr:uid="{D883F660-C18C-4E80-8C75-2985C77535D7}">
      <formula1>"2.3"</formula1>
    </dataValidation>
    <dataValidation type="list" showDropDown="1" showInputMessage="1" showErrorMessage="1" prompt="Do not change Claim Form Line #" sqref="A133" xr:uid="{26596AB1-3CB2-4CFE-A8EC-6BC44D5BF25D}">
      <formula1>"2.4"</formula1>
    </dataValidation>
    <dataValidation type="list" showDropDown="1" showInputMessage="1" showErrorMessage="1" prompt="Do not change Claim Form Line #" sqref="A137" xr:uid="{2614891A-52F9-46D4-BF0D-028D67E2FB5E}">
      <formula1>"2.4a"</formula1>
    </dataValidation>
    <dataValidation type="list" showDropDown="1" showInputMessage="1" showErrorMessage="1" prompt="Do not change Claim Form Line #" sqref="A149" xr:uid="{A9F696D1-6B50-4FD7-9A33-5EE5985FC5B8}">
      <formula1>"2.5"</formula1>
    </dataValidation>
    <dataValidation type="list" showDropDown="1" showInputMessage="1" showErrorMessage="1" prompt="Do not change Claim Form Line #" sqref="A153" xr:uid="{510B6230-FA9A-49D4-81B8-CAAD4143D4F1}">
      <formula1>"2.5a"</formula1>
    </dataValidation>
    <dataValidation type="list" showDropDown="1" showInputMessage="1" showErrorMessage="1" prompt="Do not change Claim Form Line #" sqref="A165" xr:uid="{945C74F6-2398-481D-B1EA-D274F507CDE7}">
      <formula1>"2.6"</formula1>
    </dataValidation>
    <dataValidation type="list" showDropDown="1" showInputMessage="1" showErrorMessage="1" prompt="Do not change Claim Form Line #" sqref="A169" xr:uid="{8B0745FE-5150-4CC6-A24D-CA874FFC7C38}">
      <formula1>"2.6a"</formula1>
    </dataValidation>
    <dataValidation type="list" showDropDown="1" showInputMessage="1" showErrorMessage="1" prompt="Do not change Claim Form Line #" sqref="A181" xr:uid="{8ED270B9-338D-4B74-883B-708CC395A660}">
      <formula1>"2.7"</formula1>
    </dataValidation>
    <dataValidation type="list" showDropDown="1" showInputMessage="1" showErrorMessage="1" prompt="Do not change Claim Form Line #" sqref="A185" xr:uid="{3BF54929-82A7-48A8-9DF9-F8571B8F79F3}">
      <formula1>"2.7a"</formula1>
    </dataValidation>
    <dataValidation type="list" showDropDown="1" showInputMessage="1" showErrorMessage="1" prompt="Do not change Claim Form Line #" sqref="A197" xr:uid="{583214E5-FF17-4C4F-946C-D5ECD43CB778}">
      <formula1>"3"</formula1>
    </dataValidation>
    <dataValidation type="list" showDropDown="1" showInputMessage="1" showErrorMessage="1" prompt="Do not change Claim Form Line #" sqref="A205" xr:uid="{00C2FE4B-46F7-4E8E-BB88-F0B9838BC1E1}">
      <formula1>"3.1"</formula1>
    </dataValidation>
    <dataValidation type="list" showDropDown="1" showInputMessage="1" showErrorMessage="1" prompt="Do not change Claim Form Line #" sqref="A213:A214" xr:uid="{B6330D5F-6E0F-4CED-87C0-2E060515FACC}">
      <formula1>"3.4"</formula1>
    </dataValidation>
    <dataValidation type="list" showDropDown="1" showInputMessage="1" showErrorMessage="1" prompt="Do not change Claim Form Line #" sqref="A221:A222" xr:uid="{152C6FAC-C955-4544-A04F-17035506F8B4}">
      <formula1>"3.5"</formula1>
    </dataValidation>
    <dataValidation type="list" showDropDown="1" showInputMessage="1" showErrorMessage="1" prompt="Do not change Claim Form Line #" sqref="A229" xr:uid="{C611D575-FCC7-4EFD-8D68-95C69706E65C}">
      <formula1>"4"</formula1>
    </dataValidation>
    <dataValidation type="list" showDropDown="1" showInputMessage="1" showErrorMessage="1" prompt="Do not change Claim Form Line #" sqref="A237" xr:uid="{F8B4BAD3-517B-4CB4-93F1-0122B588A28A}">
      <formula1>"4.1"</formula1>
    </dataValidation>
    <dataValidation type="list" showDropDown="1" showInputMessage="1" showErrorMessage="1" prompt="Do not change Claim Form Line #" sqref="A245" xr:uid="{2E0C5AB2-BE48-4A73-83A2-636AC0D8AC3C}">
      <formula1>"4.2"</formula1>
    </dataValidation>
    <dataValidation type="list" showDropDown="1" showInputMessage="1" showErrorMessage="1" prompt="Do not change Claim Form Line #" sqref="A253" xr:uid="{52F15466-9C29-4E30-AD9A-AAD14AAE9244}">
      <formula1>"4.3"</formula1>
    </dataValidation>
    <dataValidation type="list" showDropDown="1" showInputMessage="1" showErrorMessage="1" prompt="Do not change Claim Form Line #" sqref="A262" xr:uid="{93AF7742-C4DA-44C9-B7B5-3AD3BAC277A9}">
      <formula1>"4.4"</formula1>
    </dataValidation>
    <dataValidation type="list" showDropDown="1" showInputMessage="1" showErrorMessage="1" prompt="Do not change Claim Form Line #" sqref="A270" xr:uid="{6DCA04AA-11C8-4F96-BA10-E776836923DA}">
      <formula1>"4.5"</formula1>
    </dataValidation>
    <dataValidation type="list" showDropDown="1" showInputMessage="1" showErrorMessage="1" prompt="Do not change Claim Form Line #" sqref="A278" xr:uid="{0AB2333B-B883-46FA-B55E-C0D88A12829D}">
      <formula1>"4.6"</formula1>
    </dataValidation>
    <dataValidation type="list" showDropDown="1" showInputMessage="1" showErrorMessage="1" prompt="Do not change Claim Form Line #" sqref="A286" xr:uid="{CD458601-E442-44D3-B830-B47FF19353EE}">
      <formula1>"4.7"</formula1>
    </dataValidation>
    <dataValidation type="list" showDropDown="1" showInputMessage="1" showErrorMessage="1" error="Do not change Service Description " prompt="Do not change Service Description " sqref="B5 B9 B69 B73 B13 B77" xr:uid="{1C59133E-2035-4357-9BE2-51599FF6AC99}">
      <formula1>"Flat Rate"</formula1>
    </dataValidation>
    <dataValidation type="list" showDropDown="1" showInputMessage="1" showErrorMessage="1" error="Do not change Service Description" prompt="Do not change Service Description" sqref="B21 B29 B85 B89 B53:B54 B57:B58 B25 B61 B93" xr:uid="{30DD17F3-7BA3-4B73-9FD9-6066B96D2F8B}">
      <formula1>"Flat Rate (Tribal)"</formula1>
    </dataValidation>
    <dataValidation type="list" showDropDown="1" showInputMessage="1" showErrorMessage="1" error="Do not change Service Description" prompt="Do not change Service Description" sqref="B37:B38 B41:B42 B45" xr:uid="{5441B632-549A-4DAD-99C6-7128E567C369}">
      <formula1>"Flat Rate**"</formula1>
    </dataValidation>
    <dataValidation type="list" showDropDown="1" showInputMessage="1" showErrorMessage="1" error="Do not change Service Description" prompt="Do not change Service Description" sqref="B101 B105 B109" xr:uid="{E13BEAA4-B82A-40FA-9390-1F677AB9E778}">
      <formula1>"Flat Rate (TTY)"</formula1>
    </dataValidation>
    <dataValidation type="list" showDropDown="1" showInputMessage="1" showErrorMessage="1" error="Do not change Service Description" prompt="Do not change Service Description" sqref="B117 B121 B125" xr:uid="{635A1576-804D-4AF0-BA8F-6042FE5DDD2F}">
      <formula1>"Flat Rate (TTY and Tribal)"</formula1>
    </dataValidation>
    <dataValidation type="list" showDropDown="1" showInputMessage="1" showErrorMessage="1" error="Do not change Service Description" prompt="Do not change Service Description" sqref="B133 B137 B141" xr:uid="{6C928EB1-EFD0-4FF0-A985-3CC926245D5D}">
      <formula1>"Flat**"</formula1>
    </dataValidation>
    <dataValidation type="list" showDropDown="1" showInputMessage="1" showErrorMessage="1" error="Do not change Service Description" prompt="Do not change Service Description" sqref="D136:E136" xr:uid="{4A5C2B43-7976-469C-A792-7EF031149AFD}">
      <formula1>"Flat Rate (Tribal)**"</formula1>
    </dataValidation>
    <dataValidation type="list" showDropDown="1" showInputMessage="1" showErrorMessage="1" error="Do not change Service Description " prompt="Do not change Service Description " sqref="B149 B153 B157" xr:uid="{6B5EC001-909B-4244-B012-57D3FF5AC2F1}">
      <formula1>"Flat Rate (Tribal)**"</formula1>
    </dataValidation>
    <dataValidation type="list" showDropDown="1" showInputMessage="1" showErrorMessage="1" error="Do not change the Service Description " prompt="Do not change the Service Description " sqref="B165 B169 B173" xr:uid="{286F491E-146E-4091-BA2C-39A315D269D2}">
      <formula1>"Flat Rate (TTY)**"</formula1>
    </dataValidation>
    <dataValidation type="list" showDropDown="1" showInputMessage="1" showErrorMessage="1" error="Do not change Service Description" prompt="Do not change Service Description" sqref="B181 B185 B189" xr:uid="{044001DA-5303-41BA-A58B-4795B224DA7E}">
      <formula1>"Flat Rate (TTY and Tribal)**"</formula1>
    </dataValidation>
    <dataValidation type="list" showDropDown="1" showInputMessage="1" showErrorMessage="1" error="Do not change the Service Description" prompt="Do not change the Service Description" sqref="B197 B229" xr:uid="{86FF97E4-30AB-4212-85F8-925BCD0F26B9}">
      <formula1>"Measured Rate"</formula1>
    </dataValidation>
    <dataValidation type="list" showDropDown="1" showInputMessage="1" showErrorMessage="1" error="Do not change the Service Description" prompt="Do not change the Service Description" sqref="B205 B237" xr:uid="{1E44E0CC-7FA6-4BCF-97FB-917AA34BC0A6}">
      <formula1>"Measured Rate (Tribal)"</formula1>
    </dataValidation>
    <dataValidation type="list" showDropDown="1" showInputMessage="1" showErrorMessage="1" error="Do not change the Service Description" prompt="Do not change the Service Description" sqref="B213:B214 B262" xr:uid="{6BA5A03B-D76E-40A5-B4E4-DAC4D0689FCE}">
      <formula1>"Measured Rate**"</formula1>
    </dataValidation>
    <dataValidation type="list" showDropDown="1" showInputMessage="1" showErrorMessage="1" error="Do not change the Service Description" prompt="Do not change the Service Description" sqref="B221:B222 B270" xr:uid="{A46DCD1F-9659-41D9-A72A-ECAABD2B5007}">
      <formula1>"Measured Rate (Tribal)**"</formula1>
    </dataValidation>
    <dataValidation type="list" showDropDown="1" showInputMessage="1" showErrorMessage="1" error="Do not change the Service Description" prompt="Do not change the Service Description" sqref="B245" xr:uid="{6366204B-5658-4E45-9D3C-2D2747F22DA1}">
      <formula1>"Measured Rate (TTY)"</formula1>
    </dataValidation>
    <dataValidation type="list" showDropDown="1" showInputMessage="1" showErrorMessage="1" error="Do not change the Service Description" prompt="Do not change the Service Description" sqref="B253" xr:uid="{FAC3EEC7-4F8B-4CF4-8A76-0C470F4BFCB5}">
      <formula1>"Measured Rate (TTY and Tribal)"</formula1>
    </dataValidation>
    <dataValidation type="list" showDropDown="1" showInputMessage="1" showErrorMessage="1" error="Do not change the Service Description" prompt="Do not change the Service Description" sqref="B278" xr:uid="{6B4ECBD5-00EB-4DA5-8D24-39B0DDD473AE}">
      <formula1>"Measured Rate (TTY)**"</formula1>
    </dataValidation>
    <dataValidation type="list" showDropDown="1" showInputMessage="1" showErrorMessage="1" error="Do not change the Service Description" prompt="Do not change the Service Description" sqref="B286" xr:uid="{76314D9C-0DE7-4840-A9B0-8C50E1306041}">
      <formula1>"Measured Rate (TTY and Tribal)**"</formula1>
    </dataValidation>
    <dataValidation type="list" showDropDown="1" showInputMessage="1" showErrorMessage="1" error="Do not change Funding Type" sqref="C21:C22 C25:C26 C53:C54 C37:C38 C57:C58 C61:C62 C197:C198 C205:C206 C13:C14 C5:C6 C29:C30 C45:C46 C41:C42 C213:C214 C9:C10 C221:C222" xr:uid="{B0BA97D6-9126-4CC6-991F-59664D866BE7}">
      <formula1>"F"</formula1>
    </dataValidation>
    <dataValidation type="list" showDropDown="1" showInputMessage="1" showErrorMessage="1" error="Do not change Funding Type" sqref="C69:C70 C73:C74 C85:C86 C77:C78 C101:C102 C105:C106 C117:C118 C121:C122 C133:C134 C137:C138 C149:C150 C153:C154 C165:C166 C169:C170 C181:C182 C185:C186 C229:C230 C237:C238 C245:C246 C253:C254 C270:C271 C89:C90 C92:C94 C109:C110 C125:C126 C141:C142 C157:C158 C173:C174 C189:C190" xr:uid="{F4EBB1A4-7AC7-4702-8DA9-06A41D7FF453}">
      <formula1>"C"</formula1>
    </dataValidation>
    <dataValidation type="list" allowBlank="1" showInputMessage="1" showErrorMessage="1" error="Please choose from the drop down list." sqref="E57:E58 E133:E134 E137:E138 E149:E150 E153:E154 E165:E166 E169:E170 E181:E182 E185:E186 E213:E214 E286:E287 E262:E263 E270:E271 E278:E279 E37:E38 E41:E42 E53:E54 E221:E222" xr:uid="{1249F5F8-D545-476B-996C-E8FF9326A97C}">
      <formula1>"Voice, Bundled Voice"</formula1>
    </dataValidation>
    <dataValidation type="list" allowBlank="1" showInputMessage="1" showErrorMessage="1" error="Please choose from the drop down list." sqref="E21:E22 E25:E26 E69:E70 E73:E74 E85:E86 E77:E78 E101:E102 E105:E106 E117:E118 E121:E122 E197:E198 E205:E206 E229:E230 E237:E238 E245:E246 E253:E254 E13:E14 E5:E6 E29:E30 E45:E46 E61:E62 E89:E90 E92:E94 E109:E110 E125:E126 E141:E142 E157:E158 E173:E174 E189:E190 E9:E10" xr:uid="{A535756C-62BB-43E1-8206-B7144262C627}">
      <formula1>"Voice, Bundled Voice, Bundled Broadband, Bundled Voice and Broadband"</formula1>
    </dataValidation>
    <dataValidation type="list" showDropDown="1" showInputMessage="1" showErrorMessage="1" prompt="Do not change Claim Form Line #" sqref="A13" xr:uid="{9DDA70D0-7F9D-4936-9C91-F4041F21B4DB}">
      <formula1>"1 EBB"</formula1>
    </dataValidation>
    <dataValidation type="list" showDropDown="1" showInputMessage="1" showErrorMessage="1" prompt="Do not change Claim Form Line #" sqref="A29" xr:uid="{E8B965E6-BEED-4693-83FC-9D44CB9AC901}">
      <formula1>"1.1 EBB"</formula1>
    </dataValidation>
    <dataValidation type="list" showDropDown="1" showInputMessage="1" showErrorMessage="1" prompt="Do not change Claim Form Line #" sqref="A45" xr:uid="{4FBCB1C0-6650-4B2D-9720-3B4A715CF53C}">
      <formula1>"1.4 EBB"</formula1>
    </dataValidation>
    <dataValidation type="list" showDropDown="1" showInputMessage="1" showErrorMessage="1" prompt="Do not change Claim Form Line #" sqref="A61" xr:uid="{1290961D-6EAD-445B-8753-EC7B3D215DC1}">
      <formula1>"1.5 EBB"</formula1>
    </dataValidation>
    <dataValidation type="list" showDropDown="1" showInputMessage="1" showErrorMessage="1" prompt="Do not change Claim Form Line #" sqref="A77" xr:uid="{C1B33FD8-4E75-4F89-94F2-301EB1A6736D}">
      <formula1>"2 EBB"</formula1>
    </dataValidation>
    <dataValidation type="list" showDropDown="1" showInputMessage="1" showErrorMessage="1" prompt="Do not change Claim Form Line #" sqref="A93" xr:uid="{78322549-BA6D-47CF-9FDC-740DAB50F6A6}">
      <formula1>"2.1 EBB"</formula1>
    </dataValidation>
    <dataValidation type="list" showDropDown="1" showInputMessage="1" showErrorMessage="1" prompt="Do not change Claim Form Line #" sqref="A109" xr:uid="{8B79C1EA-0CE9-4115-BD97-6B21F851789B}">
      <formula1>"2.2 EBB"</formula1>
    </dataValidation>
    <dataValidation type="list" showDropDown="1" showInputMessage="1" showErrorMessage="1" prompt="Do not change Claim Form Line #" sqref="A125" xr:uid="{108D7E86-AF07-4598-81D6-E2C46CE778E5}">
      <formula1>"2.3 EBB"</formula1>
    </dataValidation>
    <dataValidation type="list" showDropDown="1" showInputMessage="1" showErrorMessage="1" prompt="Do not change Claim Form Line #" sqref="A141" xr:uid="{0C4C782A-B209-4E32-BE13-38335FB25E32}">
      <formula1>"2.4 EBB"</formula1>
    </dataValidation>
    <dataValidation type="list" showDropDown="1" showInputMessage="1" showErrorMessage="1" prompt="Do not change Claim Form Line #" sqref="A157" xr:uid="{CCDECB7E-1260-48AA-AC2F-668CC9EDA492}">
      <formula1>"2.5 EBB"</formula1>
    </dataValidation>
    <dataValidation type="list" showDropDown="1" showInputMessage="1" showErrorMessage="1" prompt="Do not change Claim Form Line #" sqref="A173" xr:uid="{77021D6D-FDC7-4536-815B-B3AA499DB9D2}">
      <formula1>"2.6 EBB"</formula1>
    </dataValidation>
    <dataValidation type="list" showDropDown="1" showInputMessage="1" showErrorMessage="1" prompt="Do not change Claim Form Line #" sqref="A189" xr:uid="{F6AEFF6E-7FED-4699-B62C-100C48BE2AB4}">
      <formula1>"2.7 EBB"</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7"/>
  <sheetViews>
    <sheetView workbookViewId="0">
      <pane ySplit="5" topLeftCell="A6" activePane="bottomLeft" state="frozen"/>
      <selection pane="bottomLeft" activeCell="G10" sqref="G10"/>
    </sheetView>
  </sheetViews>
  <sheetFormatPr defaultRowHeight="12.75" x14ac:dyDescent="0.2"/>
  <cols>
    <col min="1" max="1" width="11.5703125" customWidth="1"/>
    <col min="2" max="3" width="28.42578125" style="9" customWidth="1"/>
    <col min="4" max="4" width="13.85546875" style="9" bestFit="1" customWidth="1"/>
    <col min="5" max="5" width="18.5703125" customWidth="1"/>
    <col min="6" max="6" width="18.5703125" style="31"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ht="15.75" x14ac:dyDescent="0.25">
      <c r="A1" s="57" t="s">
        <v>442</v>
      </c>
      <c r="B1" s="34"/>
      <c r="C1" s="34"/>
      <c r="D1" s="34"/>
      <c r="E1" s="34"/>
      <c r="F1" s="34"/>
      <c r="G1" s="34"/>
      <c r="H1" s="34"/>
      <c r="I1" s="34"/>
      <c r="J1" s="34"/>
      <c r="K1" s="34"/>
      <c r="L1" s="34"/>
      <c r="M1" s="34"/>
      <c r="N1" s="34"/>
      <c r="O1" s="34"/>
    </row>
    <row r="2" spans="1:15" ht="15.75" x14ac:dyDescent="0.25">
      <c r="A2" s="8"/>
      <c r="B2" s="112"/>
      <c r="C2" s="112"/>
      <c r="D2" s="112"/>
      <c r="E2" s="34"/>
      <c r="F2" s="34"/>
      <c r="G2" s="34"/>
      <c r="H2" s="34"/>
      <c r="I2" s="34"/>
      <c r="J2" s="34"/>
      <c r="K2" s="34"/>
      <c r="L2" s="34"/>
      <c r="M2" s="34"/>
      <c r="N2" s="34"/>
      <c r="O2" s="34"/>
    </row>
    <row r="3" spans="1:15" ht="13.5" thickBot="1" x14ac:dyDescent="0.25">
      <c r="A3" s="713"/>
      <c r="B3" s="714"/>
      <c r="C3" s="714"/>
      <c r="D3" s="714"/>
      <c r="E3" s="714"/>
      <c r="F3" s="714"/>
      <c r="G3" s="714"/>
      <c r="H3" s="714"/>
      <c r="I3" s="714"/>
      <c r="J3" s="714"/>
      <c r="K3" s="714"/>
      <c r="L3" s="263"/>
      <c r="M3" s="34"/>
      <c r="N3" s="34"/>
      <c r="O3" s="34"/>
    </row>
    <row r="4" spans="1:15" ht="13.5" thickBot="1" x14ac:dyDescent="0.25">
      <c r="A4" s="142" t="s">
        <v>145</v>
      </c>
      <c r="B4" s="142" t="s">
        <v>146</v>
      </c>
      <c r="C4" s="142" t="s">
        <v>147</v>
      </c>
      <c r="D4" s="142" t="s">
        <v>148</v>
      </c>
      <c r="E4" s="142" t="s">
        <v>149</v>
      </c>
      <c r="F4" s="142" t="s">
        <v>150</v>
      </c>
      <c r="G4" s="142" t="s">
        <v>151</v>
      </c>
      <c r="H4" s="142" t="s">
        <v>152</v>
      </c>
      <c r="I4" s="142" t="s">
        <v>153</v>
      </c>
      <c r="J4" s="142" t="s">
        <v>154</v>
      </c>
      <c r="K4" s="142" t="s">
        <v>155</v>
      </c>
      <c r="L4" s="142" t="s">
        <v>207</v>
      </c>
      <c r="M4" s="34"/>
      <c r="N4" s="34"/>
      <c r="O4" s="34"/>
    </row>
    <row r="5" spans="1:15" ht="51.75" thickBot="1" x14ac:dyDescent="0.25">
      <c r="A5" s="140" t="s">
        <v>159</v>
      </c>
      <c r="B5" s="199" t="s">
        <v>185</v>
      </c>
      <c r="C5" s="199" t="s">
        <v>208</v>
      </c>
      <c r="D5" s="141" t="s">
        <v>133</v>
      </c>
      <c r="E5" s="141" t="s">
        <v>209</v>
      </c>
      <c r="F5" s="141" t="s">
        <v>210</v>
      </c>
      <c r="G5" s="141" t="s">
        <v>211</v>
      </c>
      <c r="H5" s="141" t="s">
        <v>212</v>
      </c>
      <c r="I5" s="141" t="s">
        <v>213</v>
      </c>
      <c r="J5" s="141" t="s">
        <v>214</v>
      </c>
      <c r="K5" s="141" t="s">
        <v>215</v>
      </c>
      <c r="L5" s="141" t="s">
        <v>216</v>
      </c>
      <c r="M5" s="34"/>
      <c r="N5" s="34"/>
      <c r="O5" s="34"/>
    </row>
    <row r="6" spans="1:15" s="436" customFormat="1" ht="13.5" thickBot="1" x14ac:dyDescent="0.25">
      <c r="A6" s="264">
        <v>5</v>
      </c>
      <c r="B6" s="265" t="s">
        <v>217</v>
      </c>
      <c r="C6" s="266"/>
      <c r="D6" s="267" t="s">
        <v>168</v>
      </c>
      <c r="E6" s="196"/>
      <c r="F6" s="196"/>
      <c r="G6" s="196"/>
      <c r="H6" s="197">
        <f>E6-F6-G6</f>
        <v>0</v>
      </c>
      <c r="I6" s="197">
        <v>39</v>
      </c>
      <c r="J6" s="197">
        <f>MIN(H6:I6)</f>
        <v>0</v>
      </c>
      <c r="K6" s="195"/>
      <c r="L6" s="190">
        <f>J6*K6</f>
        <v>0</v>
      </c>
      <c r="M6" s="443"/>
      <c r="N6" s="443"/>
      <c r="O6" s="443"/>
    </row>
    <row r="7" spans="1:15" s="31" customFormat="1" ht="13.5" thickBot="1" x14ac:dyDescent="0.25">
      <c r="A7" s="158"/>
      <c r="B7" s="193"/>
      <c r="C7" s="194"/>
      <c r="D7" s="191" t="s">
        <v>168</v>
      </c>
      <c r="E7" s="196"/>
      <c r="F7" s="196"/>
      <c r="G7" s="196"/>
      <c r="H7" s="197">
        <f t="shared" ref="H7" si="0">E7-F7-G7</f>
        <v>0</v>
      </c>
      <c r="I7" s="197">
        <v>39</v>
      </c>
      <c r="J7" s="197">
        <f t="shared" ref="J7:J51" si="1">MIN(H7:I7)</f>
        <v>0</v>
      </c>
      <c r="K7" s="195"/>
      <c r="L7" s="190">
        <f t="shared" ref="L7:L51" si="2">J7*K7</f>
        <v>0</v>
      </c>
      <c r="M7" s="34"/>
      <c r="N7" s="34"/>
      <c r="O7" s="34"/>
    </row>
    <row r="8" spans="1:15" ht="13.5" thickBot="1" x14ac:dyDescent="0.25">
      <c r="A8" s="160"/>
      <c r="B8" s="710" t="s">
        <v>138</v>
      </c>
      <c r="C8" s="711"/>
      <c r="D8" s="712"/>
      <c r="E8" s="268"/>
      <c r="F8" s="204"/>
      <c r="G8" s="204"/>
      <c r="H8" s="269"/>
      <c r="I8" s="269"/>
      <c r="J8" s="269"/>
      <c r="K8" s="269"/>
      <c r="L8" s="192">
        <f>SUM(L6:L7)</f>
        <v>0</v>
      </c>
      <c r="M8" s="34"/>
      <c r="N8" s="34"/>
      <c r="O8" s="34"/>
    </row>
    <row r="9" spans="1:15" s="31" customFormat="1" ht="20.100000000000001" customHeight="1" thickBot="1" x14ac:dyDescent="0.25">
      <c r="A9" s="270"/>
      <c r="B9" s="271"/>
      <c r="C9" s="271"/>
      <c r="D9" s="272"/>
      <c r="E9" s="198"/>
      <c r="F9" s="200"/>
      <c r="G9" s="201"/>
      <c r="H9" s="202"/>
      <c r="I9" s="202"/>
      <c r="J9" s="202"/>
      <c r="K9" s="203"/>
      <c r="L9" s="159"/>
      <c r="M9" s="273"/>
      <c r="N9" s="34"/>
      <c r="O9" s="34"/>
    </row>
    <row r="10" spans="1:15" ht="13.5" thickBot="1" x14ac:dyDescent="0.25">
      <c r="A10" s="264">
        <v>5.0999999999999996</v>
      </c>
      <c r="B10" s="274" t="s">
        <v>218</v>
      </c>
      <c r="C10" s="275"/>
      <c r="D10" s="267" t="s">
        <v>168</v>
      </c>
      <c r="E10" s="196"/>
      <c r="F10" s="196"/>
      <c r="G10" s="196"/>
      <c r="H10" s="197">
        <f t="shared" ref="H10:H50" si="3">E10-F10-G10</f>
        <v>0</v>
      </c>
      <c r="I10" s="197">
        <v>39</v>
      </c>
      <c r="J10" s="197">
        <f t="shared" si="1"/>
        <v>0</v>
      </c>
      <c r="K10" s="195"/>
      <c r="L10" s="190">
        <f t="shared" si="2"/>
        <v>0</v>
      </c>
      <c r="M10" s="34"/>
      <c r="N10" s="34"/>
      <c r="O10" s="34"/>
    </row>
    <row r="11" spans="1:15" s="31" customFormat="1" ht="13.5" thickBot="1" x14ac:dyDescent="0.25">
      <c r="A11" s="158"/>
      <c r="B11" s="189"/>
      <c r="C11" s="194"/>
      <c r="D11" s="191" t="s">
        <v>168</v>
      </c>
      <c r="E11" s="196"/>
      <c r="F11" s="196"/>
      <c r="G11" s="196"/>
      <c r="H11" s="197">
        <f t="shared" si="3"/>
        <v>0</v>
      </c>
      <c r="I11" s="197">
        <v>39</v>
      </c>
      <c r="J11" s="197">
        <f t="shared" ref="J11" si="4">MIN(H11:I11)</f>
        <v>0</v>
      </c>
      <c r="K11" s="195"/>
      <c r="L11" s="190">
        <f t="shared" ref="L11" si="5">J11*K11</f>
        <v>0</v>
      </c>
      <c r="M11" s="34"/>
      <c r="N11" s="34"/>
      <c r="O11" s="34"/>
    </row>
    <row r="12" spans="1:15" s="31" customFormat="1" ht="13.5" thickBot="1" x14ac:dyDescent="0.25">
      <c r="A12" s="160"/>
      <c r="B12" s="710" t="s">
        <v>138</v>
      </c>
      <c r="C12" s="711"/>
      <c r="D12" s="712"/>
      <c r="E12" s="268"/>
      <c r="F12" s="204"/>
      <c r="G12" s="204"/>
      <c r="H12" s="269"/>
      <c r="I12" s="269"/>
      <c r="J12" s="269"/>
      <c r="K12" s="269"/>
      <c r="L12" s="192">
        <f>SUM(L10:L11)</f>
        <v>0</v>
      </c>
      <c r="M12" s="34"/>
      <c r="N12" s="34"/>
      <c r="O12" s="34"/>
    </row>
    <row r="13" spans="1:15" s="31" customFormat="1" ht="20.100000000000001" customHeight="1" thickBot="1" x14ac:dyDescent="0.25">
      <c r="A13" s="276"/>
      <c r="B13" s="277"/>
      <c r="C13" s="277"/>
      <c r="D13" s="359"/>
      <c r="E13" s="204"/>
      <c r="F13" s="204"/>
      <c r="G13" s="205"/>
      <c r="H13" s="206"/>
      <c r="I13" s="206"/>
      <c r="J13" s="206"/>
      <c r="K13" s="207"/>
      <c r="L13" s="161"/>
      <c r="M13" s="273"/>
      <c r="N13" s="34"/>
      <c r="O13" s="34"/>
    </row>
    <row r="14" spans="1:15" s="31" customFormat="1" ht="13.5" thickBot="1" x14ac:dyDescent="0.25">
      <c r="A14" s="264">
        <v>6</v>
      </c>
      <c r="B14" s="274" t="s">
        <v>219</v>
      </c>
      <c r="C14" s="275"/>
      <c r="D14" s="267" t="s">
        <v>169</v>
      </c>
      <c r="E14" s="196"/>
      <c r="F14" s="196"/>
      <c r="G14" s="196"/>
      <c r="H14" s="197">
        <f t="shared" si="3"/>
        <v>0</v>
      </c>
      <c r="I14" s="197">
        <v>39</v>
      </c>
      <c r="J14" s="197">
        <f t="shared" si="1"/>
        <v>0</v>
      </c>
      <c r="K14" s="195"/>
      <c r="L14" s="190">
        <f t="shared" si="2"/>
        <v>0</v>
      </c>
      <c r="M14" s="34"/>
      <c r="N14" s="34"/>
      <c r="O14" s="34"/>
    </row>
    <row r="15" spans="1:15" s="31" customFormat="1" ht="13.5" thickBot="1" x14ac:dyDescent="0.25">
      <c r="A15" s="158"/>
      <c r="B15" s="189"/>
      <c r="C15" s="194"/>
      <c r="D15" s="191" t="s">
        <v>169</v>
      </c>
      <c r="E15" s="196"/>
      <c r="F15" s="196"/>
      <c r="G15" s="196"/>
      <c r="H15" s="197">
        <f t="shared" si="3"/>
        <v>0</v>
      </c>
      <c r="I15" s="197">
        <v>39</v>
      </c>
      <c r="J15" s="197">
        <f t="shared" ref="J15" si="6">MIN(H15:I15)</f>
        <v>0</v>
      </c>
      <c r="K15" s="195"/>
      <c r="L15" s="190">
        <f t="shared" ref="L15" si="7">J15*K15</f>
        <v>0</v>
      </c>
      <c r="M15" s="34"/>
      <c r="N15" s="34"/>
      <c r="O15" s="34"/>
    </row>
    <row r="16" spans="1:15" s="31" customFormat="1" ht="13.5" thickBot="1" x14ac:dyDescent="0.25">
      <c r="A16" s="160"/>
      <c r="B16" s="710" t="s">
        <v>138</v>
      </c>
      <c r="C16" s="711"/>
      <c r="D16" s="712"/>
      <c r="E16" s="268"/>
      <c r="F16" s="204"/>
      <c r="G16" s="204"/>
      <c r="H16" s="269"/>
      <c r="I16" s="269"/>
      <c r="J16" s="269"/>
      <c r="K16" s="269"/>
      <c r="L16" s="192">
        <f>SUM(L14:L15)</f>
        <v>0</v>
      </c>
      <c r="M16" s="34"/>
      <c r="N16" s="34"/>
      <c r="O16" s="34"/>
    </row>
    <row r="17" spans="1:15" s="31" customFormat="1" ht="20.100000000000001" customHeight="1" thickBot="1" x14ac:dyDescent="0.25">
      <c r="A17" s="270"/>
      <c r="B17" s="271"/>
      <c r="C17" s="271"/>
      <c r="D17" s="272"/>
      <c r="E17" s="198"/>
      <c r="F17" s="200"/>
      <c r="G17" s="201"/>
      <c r="H17" s="202"/>
      <c r="I17" s="202"/>
      <c r="J17" s="202"/>
      <c r="K17" s="203"/>
      <c r="L17" s="159"/>
      <c r="M17" s="273"/>
      <c r="N17" s="34"/>
      <c r="O17" s="34"/>
    </row>
    <row r="18" spans="1:15" s="31" customFormat="1" ht="13.5" thickBot="1" x14ac:dyDescent="0.25">
      <c r="A18" s="264">
        <v>6.1</v>
      </c>
      <c r="B18" s="274" t="s">
        <v>220</v>
      </c>
      <c r="C18" s="275"/>
      <c r="D18" s="267" t="s">
        <v>169</v>
      </c>
      <c r="E18" s="196"/>
      <c r="F18" s="196"/>
      <c r="G18" s="196"/>
      <c r="H18" s="197">
        <f t="shared" si="3"/>
        <v>0</v>
      </c>
      <c r="I18" s="197">
        <v>39</v>
      </c>
      <c r="J18" s="197">
        <f t="shared" si="1"/>
        <v>0</v>
      </c>
      <c r="K18" s="195"/>
      <c r="L18" s="190">
        <f t="shared" si="2"/>
        <v>0</v>
      </c>
      <c r="M18" s="34"/>
      <c r="N18" s="34"/>
      <c r="O18" s="34"/>
    </row>
    <row r="19" spans="1:15" s="31" customFormat="1" ht="13.5" thickBot="1" x14ac:dyDescent="0.25">
      <c r="A19" s="158"/>
      <c r="B19" s="189"/>
      <c r="C19" s="194"/>
      <c r="D19" s="191" t="s">
        <v>169</v>
      </c>
      <c r="E19" s="196"/>
      <c r="F19" s="196"/>
      <c r="G19" s="196"/>
      <c r="H19" s="197">
        <f t="shared" ref="H19" si="8">E19-F19-G19</f>
        <v>0</v>
      </c>
      <c r="I19" s="197">
        <v>39</v>
      </c>
      <c r="J19" s="197">
        <f t="shared" si="1"/>
        <v>0</v>
      </c>
      <c r="K19" s="195"/>
      <c r="L19" s="190">
        <f t="shared" si="2"/>
        <v>0</v>
      </c>
      <c r="M19" s="34"/>
      <c r="N19" s="34"/>
      <c r="O19" s="34"/>
    </row>
    <row r="20" spans="1:15" s="31" customFormat="1" ht="13.5" thickBot="1" x14ac:dyDescent="0.25">
      <c r="A20" s="160"/>
      <c r="B20" s="710" t="s">
        <v>138</v>
      </c>
      <c r="C20" s="711"/>
      <c r="D20" s="712"/>
      <c r="E20" s="268"/>
      <c r="F20" s="204"/>
      <c r="G20" s="204"/>
      <c r="H20" s="269"/>
      <c r="I20" s="269"/>
      <c r="J20" s="269"/>
      <c r="K20" s="269"/>
      <c r="L20" s="192">
        <f>SUM(L18:L19)</f>
        <v>0</v>
      </c>
      <c r="M20" s="34"/>
      <c r="N20" s="34"/>
      <c r="O20" s="34"/>
    </row>
    <row r="21" spans="1:15" s="31" customFormat="1" ht="20.100000000000001" customHeight="1" thickBot="1" x14ac:dyDescent="0.25">
      <c r="A21" s="270"/>
      <c r="B21" s="271"/>
      <c r="C21" s="271"/>
      <c r="D21" s="272"/>
      <c r="E21" s="198"/>
      <c r="F21" s="200"/>
      <c r="G21" s="201"/>
      <c r="H21" s="202"/>
      <c r="I21" s="202"/>
      <c r="J21" s="202"/>
      <c r="K21" s="203"/>
      <c r="L21" s="159"/>
      <c r="M21" s="273"/>
      <c r="N21" s="34"/>
      <c r="O21" s="34"/>
    </row>
    <row r="22" spans="1:15" ht="13.5" thickBot="1" x14ac:dyDescent="0.25">
      <c r="A22" s="264">
        <v>6.2</v>
      </c>
      <c r="B22" s="274" t="s">
        <v>221</v>
      </c>
      <c r="C22" s="275"/>
      <c r="D22" s="267" t="s">
        <v>169</v>
      </c>
      <c r="E22" s="196"/>
      <c r="F22" s="196"/>
      <c r="G22" s="196"/>
      <c r="H22" s="197">
        <f t="shared" si="3"/>
        <v>0</v>
      </c>
      <c r="I22" s="197">
        <v>39</v>
      </c>
      <c r="J22" s="197">
        <f t="shared" si="1"/>
        <v>0</v>
      </c>
      <c r="K22" s="195"/>
      <c r="L22" s="190">
        <f t="shared" si="2"/>
        <v>0</v>
      </c>
      <c r="M22" s="34"/>
      <c r="N22" s="34"/>
      <c r="O22" s="34"/>
    </row>
    <row r="23" spans="1:15" s="31" customFormat="1" ht="13.5" thickBot="1" x14ac:dyDescent="0.25">
      <c r="A23" s="158"/>
      <c r="B23" s="189"/>
      <c r="C23" s="194"/>
      <c r="D23" s="191" t="s">
        <v>169</v>
      </c>
      <c r="E23" s="196"/>
      <c r="F23" s="196"/>
      <c r="G23" s="196"/>
      <c r="H23" s="197">
        <f t="shared" si="3"/>
        <v>0</v>
      </c>
      <c r="I23" s="197">
        <v>39</v>
      </c>
      <c r="J23" s="197">
        <f t="shared" ref="J23" si="9">MIN(H23:I23)</f>
        <v>0</v>
      </c>
      <c r="K23" s="195"/>
      <c r="L23" s="190">
        <f t="shared" ref="L23" si="10">J23*K23</f>
        <v>0</v>
      </c>
      <c r="M23" s="34"/>
      <c r="N23" s="34"/>
      <c r="O23" s="34"/>
    </row>
    <row r="24" spans="1:15" s="31" customFormat="1" ht="13.5" thickBot="1" x14ac:dyDescent="0.25">
      <c r="A24" s="160"/>
      <c r="B24" s="710" t="s">
        <v>138</v>
      </c>
      <c r="C24" s="711"/>
      <c r="D24" s="712"/>
      <c r="E24" s="268"/>
      <c r="F24" s="204"/>
      <c r="G24" s="204"/>
      <c r="H24" s="269"/>
      <c r="I24" s="269"/>
      <c r="J24" s="269"/>
      <c r="K24" s="269"/>
      <c r="L24" s="192">
        <f>SUM(L22:L23)</f>
        <v>0</v>
      </c>
      <c r="M24" s="34"/>
      <c r="N24" s="34"/>
      <c r="O24" s="34"/>
    </row>
    <row r="25" spans="1:15" s="31" customFormat="1" ht="20.100000000000001" customHeight="1" thickBot="1" x14ac:dyDescent="0.25">
      <c r="A25" s="270"/>
      <c r="B25" s="271"/>
      <c r="C25" s="271"/>
      <c r="D25" s="272"/>
      <c r="E25" s="198"/>
      <c r="F25" s="200"/>
      <c r="G25" s="201"/>
      <c r="H25" s="202"/>
      <c r="I25" s="202"/>
      <c r="J25" s="202"/>
      <c r="K25" s="203"/>
      <c r="L25" s="159"/>
      <c r="M25" s="273"/>
      <c r="N25" s="34"/>
      <c r="O25" s="34"/>
    </row>
    <row r="26" spans="1:15" ht="13.5" thickBot="1" x14ac:dyDescent="0.25">
      <c r="A26" s="264">
        <v>6.3</v>
      </c>
      <c r="B26" s="274" t="s">
        <v>222</v>
      </c>
      <c r="C26" s="275"/>
      <c r="D26" s="267" t="s">
        <v>169</v>
      </c>
      <c r="E26" s="196"/>
      <c r="F26" s="196"/>
      <c r="G26" s="196"/>
      <c r="H26" s="197">
        <f t="shared" si="3"/>
        <v>0</v>
      </c>
      <c r="I26" s="197">
        <v>39</v>
      </c>
      <c r="J26" s="197">
        <f t="shared" si="1"/>
        <v>0</v>
      </c>
      <c r="K26" s="195"/>
      <c r="L26" s="190">
        <f t="shared" si="2"/>
        <v>0</v>
      </c>
      <c r="M26" s="34"/>
      <c r="N26" s="34"/>
      <c r="O26" s="34"/>
    </row>
    <row r="27" spans="1:15" s="31" customFormat="1" ht="13.5" thickBot="1" x14ac:dyDescent="0.25">
      <c r="A27" s="158"/>
      <c r="B27" s="189"/>
      <c r="C27" s="194"/>
      <c r="D27" s="191" t="s">
        <v>169</v>
      </c>
      <c r="E27" s="196"/>
      <c r="F27" s="196"/>
      <c r="G27" s="196"/>
      <c r="H27" s="197">
        <f t="shared" ref="H27" si="11">E27-F27-G27</f>
        <v>0</v>
      </c>
      <c r="I27" s="197">
        <v>39</v>
      </c>
      <c r="J27" s="197">
        <f t="shared" si="1"/>
        <v>0</v>
      </c>
      <c r="K27" s="195"/>
      <c r="L27" s="190">
        <f t="shared" si="2"/>
        <v>0</v>
      </c>
      <c r="M27" s="34"/>
      <c r="N27" s="34"/>
      <c r="O27" s="34"/>
    </row>
    <row r="28" spans="1:15" s="31" customFormat="1" ht="13.5" thickBot="1" x14ac:dyDescent="0.25">
      <c r="A28" s="160"/>
      <c r="B28" s="710" t="s">
        <v>138</v>
      </c>
      <c r="C28" s="711"/>
      <c r="D28" s="712"/>
      <c r="E28" s="268"/>
      <c r="F28" s="204"/>
      <c r="G28" s="204"/>
      <c r="H28" s="269"/>
      <c r="I28" s="269"/>
      <c r="J28" s="269"/>
      <c r="K28" s="269"/>
      <c r="L28" s="192">
        <f>SUM(L26:L27)</f>
        <v>0</v>
      </c>
      <c r="M28" s="34"/>
      <c r="N28" s="34"/>
      <c r="O28" s="34"/>
    </row>
    <row r="29" spans="1:15" s="31" customFormat="1" ht="20.100000000000001" customHeight="1" thickBot="1" x14ac:dyDescent="0.25">
      <c r="A29" s="270"/>
      <c r="B29" s="271"/>
      <c r="C29" s="271"/>
      <c r="D29" s="272"/>
      <c r="E29" s="198"/>
      <c r="F29" s="200"/>
      <c r="G29" s="201"/>
      <c r="H29" s="202"/>
      <c r="I29" s="202"/>
      <c r="J29" s="202"/>
      <c r="K29" s="203"/>
      <c r="L29" s="159"/>
      <c r="M29" s="273"/>
      <c r="N29" s="34"/>
      <c r="O29" s="34"/>
    </row>
    <row r="30" spans="1:15" s="139" customFormat="1" ht="13.5" thickBot="1" x14ac:dyDescent="0.25">
      <c r="A30" s="264">
        <v>7</v>
      </c>
      <c r="B30" s="274" t="s">
        <v>223</v>
      </c>
      <c r="C30" s="275"/>
      <c r="D30" s="267" t="s">
        <v>168</v>
      </c>
      <c r="E30" s="196"/>
      <c r="F30" s="196"/>
      <c r="G30" s="196"/>
      <c r="H30" s="197">
        <f t="shared" si="3"/>
        <v>0</v>
      </c>
      <c r="I30" s="197">
        <v>39</v>
      </c>
      <c r="J30" s="197">
        <f t="shared" si="1"/>
        <v>0</v>
      </c>
      <c r="K30" s="195"/>
      <c r="L30" s="190">
        <f t="shared" si="2"/>
        <v>0</v>
      </c>
      <c r="M30" s="34"/>
      <c r="N30" s="34"/>
      <c r="O30" s="34"/>
    </row>
    <row r="31" spans="1:15" s="31" customFormat="1" ht="13.5" thickBot="1" x14ac:dyDescent="0.25">
      <c r="A31" s="158"/>
      <c r="B31" s="189"/>
      <c r="C31" s="194"/>
      <c r="D31" s="191" t="s">
        <v>168</v>
      </c>
      <c r="E31" s="196"/>
      <c r="F31" s="196"/>
      <c r="G31" s="196"/>
      <c r="H31" s="197">
        <f t="shared" si="3"/>
        <v>0</v>
      </c>
      <c r="I31" s="197">
        <v>39</v>
      </c>
      <c r="J31" s="197">
        <f t="shared" ref="J31" si="12">MIN(H31:I31)</f>
        <v>0</v>
      </c>
      <c r="K31" s="195"/>
      <c r="L31" s="190">
        <f t="shared" ref="L31" si="13">J31*K31</f>
        <v>0</v>
      </c>
      <c r="M31" s="34"/>
      <c r="N31" s="34"/>
      <c r="O31" s="34"/>
    </row>
    <row r="32" spans="1:15" s="31" customFormat="1" ht="13.5" thickBot="1" x14ac:dyDescent="0.25">
      <c r="A32" s="160"/>
      <c r="B32" s="710" t="s">
        <v>138</v>
      </c>
      <c r="C32" s="711"/>
      <c r="D32" s="712"/>
      <c r="E32" s="268"/>
      <c r="F32" s="204"/>
      <c r="G32" s="204"/>
      <c r="H32" s="269"/>
      <c r="I32" s="269"/>
      <c r="J32" s="269"/>
      <c r="K32" s="269"/>
      <c r="L32" s="192">
        <f>SUM(L30:L31)</f>
        <v>0</v>
      </c>
      <c r="M32" s="34"/>
      <c r="N32" s="34"/>
      <c r="O32" s="34"/>
    </row>
    <row r="33" spans="1:15" s="31" customFormat="1" ht="20.100000000000001" customHeight="1" thickBot="1" x14ac:dyDescent="0.25">
      <c r="A33" s="270"/>
      <c r="B33" s="271"/>
      <c r="C33" s="271"/>
      <c r="D33" s="272"/>
      <c r="E33" s="198"/>
      <c r="F33" s="200"/>
      <c r="G33" s="201"/>
      <c r="H33" s="202"/>
      <c r="I33" s="202"/>
      <c r="J33" s="202"/>
      <c r="K33" s="203"/>
      <c r="L33" s="159"/>
      <c r="M33" s="273"/>
      <c r="N33" s="34"/>
      <c r="O33" s="34"/>
    </row>
    <row r="34" spans="1:15" s="139" customFormat="1" ht="13.5" thickBot="1" x14ac:dyDescent="0.25">
      <c r="A34" s="264">
        <v>7.1</v>
      </c>
      <c r="B34" s="274" t="s">
        <v>224</v>
      </c>
      <c r="C34" s="275"/>
      <c r="D34" s="267" t="s">
        <v>168</v>
      </c>
      <c r="E34" s="196"/>
      <c r="F34" s="196"/>
      <c r="G34" s="196"/>
      <c r="H34" s="197">
        <f t="shared" si="3"/>
        <v>0</v>
      </c>
      <c r="I34" s="197">
        <v>39</v>
      </c>
      <c r="J34" s="197">
        <f t="shared" si="1"/>
        <v>0</v>
      </c>
      <c r="K34" s="195"/>
      <c r="L34" s="190">
        <f t="shared" si="2"/>
        <v>0</v>
      </c>
      <c r="M34" s="34"/>
      <c r="N34" s="34"/>
      <c r="O34" s="34"/>
    </row>
    <row r="35" spans="1:15" s="31" customFormat="1" ht="13.5" thickBot="1" x14ac:dyDescent="0.25">
      <c r="A35" s="158"/>
      <c r="B35" s="189"/>
      <c r="C35" s="194"/>
      <c r="D35" s="191" t="s">
        <v>168</v>
      </c>
      <c r="E35" s="196"/>
      <c r="F35" s="196"/>
      <c r="G35" s="196"/>
      <c r="H35" s="197">
        <f t="shared" ref="H35" si="14">E35-F35-G35</f>
        <v>0</v>
      </c>
      <c r="I35" s="197">
        <v>39</v>
      </c>
      <c r="J35" s="197">
        <f t="shared" si="1"/>
        <v>0</v>
      </c>
      <c r="K35" s="195"/>
      <c r="L35" s="190">
        <f t="shared" si="2"/>
        <v>0</v>
      </c>
      <c r="M35" s="34"/>
      <c r="N35" s="34"/>
      <c r="O35" s="34"/>
    </row>
    <row r="36" spans="1:15" s="31" customFormat="1" ht="13.5" thickBot="1" x14ac:dyDescent="0.25">
      <c r="A36" s="160"/>
      <c r="B36" s="710" t="s">
        <v>138</v>
      </c>
      <c r="C36" s="711"/>
      <c r="D36" s="712"/>
      <c r="E36" s="268"/>
      <c r="F36" s="204"/>
      <c r="G36" s="204"/>
      <c r="H36" s="269"/>
      <c r="I36" s="269"/>
      <c r="J36" s="269"/>
      <c r="K36" s="269"/>
      <c r="L36" s="192">
        <f>SUM(L34:L35)</f>
        <v>0</v>
      </c>
      <c r="M36" s="34"/>
      <c r="N36" s="34"/>
      <c r="O36" s="34"/>
    </row>
    <row r="37" spans="1:15" s="31" customFormat="1" ht="20.100000000000001" customHeight="1" thickBot="1" x14ac:dyDescent="0.25">
      <c r="A37" s="270"/>
      <c r="B37" s="271"/>
      <c r="C37" s="271"/>
      <c r="D37" s="272"/>
      <c r="E37" s="198"/>
      <c r="F37" s="200"/>
      <c r="G37" s="201"/>
      <c r="H37" s="202"/>
      <c r="I37" s="202"/>
      <c r="J37" s="202"/>
      <c r="K37" s="203"/>
      <c r="L37" s="159"/>
      <c r="M37" s="273"/>
      <c r="N37" s="34"/>
      <c r="O37" s="34"/>
    </row>
    <row r="38" spans="1:15" ht="13.5" thickBot="1" x14ac:dyDescent="0.25">
      <c r="A38" s="264">
        <v>8</v>
      </c>
      <c r="B38" s="274" t="s">
        <v>225</v>
      </c>
      <c r="C38" s="275"/>
      <c r="D38" s="267" t="s">
        <v>169</v>
      </c>
      <c r="E38" s="196"/>
      <c r="F38" s="196"/>
      <c r="G38" s="196"/>
      <c r="H38" s="197">
        <f t="shared" si="3"/>
        <v>0</v>
      </c>
      <c r="I38" s="197">
        <v>39</v>
      </c>
      <c r="J38" s="197">
        <f t="shared" si="1"/>
        <v>0</v>
      </c>
      <c r="K38" s="195"/>
      <c r="L38" s="190">
        <f t="shared" si="2"/>
        <v>0</v>
      </c>
      <c r="M38" s="34"/>
      <c r="N38" s="34"/>
      <c r="O38" s="34"/>
    </row>
    <row r="39" spans="1:15" s="31" customFormat="1" ht="13.5" thickBot="1" x14ac:dyDescent="0.25">
      <c r="A39" s="158"/>
      <c r="B39" s="189"/>
      <c r="C39" s="194"/>
      <c r="D39" s="191" t="s">
        <v>169</v>
      </c>
      <c r="E39" s="196"/>
      <c r="F39" s="196"/>
      <c r="G39" s="196"/>
      <c r="H39" s="197">
        <f t="shared" si="3"/>
        <v>0</v>
      </c>
      <c r="I39" s="197">
        <v>39</v>
      </c>
      <c r="J39" s="197">
        <f t="shared" ref="J39" si="15">MIN(H39:I39)</f>
        <v>0</v>
      </c>
      <c r="K39" s="195"/>
      <c r="L39" s="190">
        <f t="shared" ref="L39" si="16">J39*K39</f>
        <v>0</v>
      </c>
      <c r="M39" s="34"/>
      <c r="N39" s="34"/>
      <c r="O39" s="34"/>
    </row>
    <row r="40" spans="1:15" s="31" customFormat="1" ht="13.5" thickBot="1" x14ac:dyDescent="0.25">
      <c r="A40" s="160"/>
      <c r="B40" s="710" t="s">
        <v>138</v>
      </c>
      <c r="C40" s="711"/>
      <c r="D40" s="712"/>
      <c r="E40" s="268"/>
      <c r="F40" s="204"/>
      <c r="G40" s="204"/>
      <c r="H40" s="269"/>
      <c r="I40" s="269"/>
      <c r="J40" s="269"/>
      <c r="K40" s="269"/>
      <c r="L40" s="192">
        <f>SUM(L38:L39)</f>
        <v>0</v>
      </c>
      <c r="M40" s="34"/>
      <c r="N40" s="34"/>
      <c r="O40" s="34"/>
    </row>
    <row r="41" spans="1:15" s="31" customFormat="1" ht="20.100000000000001" customHeight="1" thickBot="1" x14ac:dyDescent="0.25">
      <c r="A41" s="270"/>
      <c r="B41" s="271"/>
      <c r="C41" s="271"/>
      <c r="D41" s="272"/>
      <c r="E41" s="198"/>
      <c r="F41" s="200"/>
      <c r="G41" s="201"/>
      <c r="H41" s="202"/>
      <c r="I41" s="202"/>
      <c r="J41" s="202"/>
      <c r="K41" s="203"/>
      <c r="L41" s="159"/>
      <c r="M41" s="273"/>
      <c r="N41" s="34"/>
      <c r="O41" s="34"/>
    </row>
    <row r="42" spans="1:15" ht="13.5" thickBot="1" x14ac:dyDescent="0.25">
      <c r="A42" s="264">
        <v>8.1</v>
      </c>
      <c r="B42" s="274" t="s">
        <v>226</v>
      </c>
      <c r="C42" s="275"/>
      <c r="D42" s="267" t="s">
        <v>169</v>
      </c>
      <c r="E42" s="196"/>
      <c r="F42" s="196"/>
      <c r="G42" s="196"/>
      <c r="H42" s="197">
        <f t="shared" si="3"/>
        <v>0</v>
      </c>
      <c r="I42" s="197">
        <v>39</v>
      </c>
      <c r="J42" s="197">
        <f t="shared" si="1"/>
        <v>0</v>
      </c>
      <c r="K42" s="195"/>
      <c r="L42" s="190">
        <f t="shared" si="2"/>
        <v>0</v>
      </c>
      <c r="M42" s="34"/>
      <c r="N42" s="34"/>
      <c r="O42" s="34"/>
    </row>
    <row r="43" spans="1:15" s="31" customFormat="1" ht="13.5" thickBot="1" x14ac:dyDescent="0.25">
      <c r="A43" s="158"/>
      <c r="B43" s="189"/>
      <c r="C43" s="194"/>
      <c r="D43" s="191" t="s">
        <v>169</v>
      </c>
      <c r="E43" s="196"/>
      <c r="F43" s="196"/>
      <c r="G43" s="196"/>
      <c r="H43" s="197">
        <f t="shared" ref="H43" si="17">E43-F43-G43</f>
        <v>0</v>
      </c>
      <c r="I43" s="197">
        <v>39</v>
      </c>
      <c r="J43" s="197">
        <f t="shared" si="1"/>
        <v>0</v>
      </c>
      <c r="K43" s="195"/>
      <c r="L43" s="190">
        <f t="shared" si="2"/>
        <v>0</v>
      </c>
      <c r="M43" s="34"/>
      <c r="N43" s="34"/>
      <c r="O43" s="34"/>
    </row>
    <row r="44" spans="1:15" s="31" customFormat="1" ht="13.5" thickBot="1" x14ac:dyDescent="0.25">
      <c r="A44" s="160"/>
      <c r="B44" s="710" t="s">
        <v>138</v>
      </c>
      <c r="C44" s="711"/>
      <c r="D44" s="712"/>
      <c r="E44" s="268"/>
      <c r="F44" s="204"/>
      <c r="G44" s="204"/>
      <c r="H44" s="269"/>
      <c r="I44" s="269"/>
      <c r="J44" s="269"/>
      <c r="K44" s="269"/>
      <c r="L44" s="192">
        <f>SUM(L42:L43)</f>
        <v>0</v>
      </c>
      <c r="M44" s="34"/>
      <c r="N44" s="34"/>
      <c r="O44" s="34"/>
    </row>
    <row r="45" spans="1:15" s="31" customFormat="1" ht="20.100000000000001" customHeight="1" thickBot="1" x14ac:dyDescent="0.25">
      <c r="A45" s="270"/>
      <c r="B45" s="271"/>
      <c r="C45" s="271"/>
      <c r="D45" s="272"/>
      <c r="E45" s="198"/>
      <c r="F45" s="200"/>
      <c r="G45" s="201"/>
      <c r="H45" s="202"/>
      <c r="I45" s="202"/>
      <c r="J45" s="202"/>
      <c r="K45" s="203"/>
      <c r="L45" s="159"/>
      <c r="M45" s="273"/>
      <c r="N45" s="34"/>
      <c r="O45" s="34"/>
    </row>
    <row r="46" spans="1:15" ht="13.5" thickBot="1" x14ac:dyDescent="0.25">
      <c r="A46" s="264">
        <v>8.1999999999999993</v>
      </c>
      <c r="B46" s="274" t="s">
        <v>227</v>
      </c>
      <c r="C46" s="275"/>
      <c r="D46" s="267" t="s">
        <v>169</v>
      </c>
      <c r="E46" s="196"/>
      <c r="F46" s="196"/>
      <c r="G46" s="196"/>
      <c r="H46" s="197">
        <f t="shared" si="3"/>
        <v>0</v>
      </c>
      <c r="I46" s="197">
        <v>39</v>
      </c>
      <c r="J46" s="197">
        <f t="shared" si="1"/>
        <v>0</v>
      </c>
      <c r="K46" s="195"/>
      <c r="L46" s="190">
        <f t="shared" si="2"/>
        <v>0</v>
      </c>
      <c r="M46" s="34"/>
      <c r="N46" s="34"/>
      <c r="O46" s="34"/>
    </row>
    <row r="47" spans="1:15" s="31" customFormat="1" ht="13.5" thickBot="1" x14ac:dyDescent="0.25">
      <c r="A47" s="158"/>
      <c r="B47" s="189"/>
      <c r="C47" s="194"/>
      <c r="D47" s="191" t="s">
        <v>169</v>
      </c>
      <c r="E47" s="196"/>
      <c r="F47" s="196"/>
      <c r="G47" s="196"/>
      <c r="H47" s="197">
        <f t="shared" si="3"/>
        <v>0</v>
      </c>
      <c r="I47" s="197">
        <v>39</v>
      </c>
      <c r="J47" s="197">
        <f t="shared" ref="J47" si="18">MIN(H47:I47)</f>
        <v>0</v>
      </c>
      <c r="K47" s="195"/>
      <c r="L47" s="190">
        <f t="shared" ref="L47" si="19">J47*K47</f>
        <v>0</v>
      </c>
      <c r="M47" s="34"/>
      <c r="N47" s="34"/>
      <c r="O47" s="34"/>
    </row>
    <row r="48" spans="1:15" s="31" customFormat="1" ht="13.5" thickBot="1" x14ac:dyDescent="0.25">
      <c r="A48" s="160"/>
      <c r="B48" s="710" t="s">
        <v>138</v>
      </c>
      <c r="C48" s="711"/>
      <c r="D48" s="712"/>
      <c r="E48" s="268"/>
      <c r="F48" s="204"/>
      <c r="G48" s="204"/>
      <c r="H48" s="269"/>
      <c r="I48" s="269"/>
      <c r="J48" s="269"/>
      <c r="K48" s="269"/>
      <c r="L48" s="192">
        <f>SUM(L46:L47)</f>
        <v>0</v>
      </c>
      <c r="M48" s="34"/>
      <c r="N48" s="34"/>
      <c r="O48" s="34"/>
    </row>
    <row r="49" spans="1:15" s="31" customFormat="1" ht="20.100000000000001" customHeight="1" thickBot="1" x14ac:dyDescent="0.25">
      <c r="A49" s="270"/>
      <c r="B49" s="271"/>
      <c r="C49" s="271"/>
      <c r="D49" s="272"/>
      <c r="E49" s="198"/>
      <c r="F49" s="200"/>
      <c r="G49" s="201"/>
      <c r="H49" s="202"/>
      <c r="I49" s="202"/>
      <c r="J49" s="202"/>
      <c r="K49" s="203"/>
      <c r="L49" s="159"/>
      <c r="M49" s="273"/>
      <c r="N49" s="34"/>
      <c r="O49" s="34"/>
    </row>
    <row r="50" spans="1:15" ht="13.5" thickBot="1" x14ac:dyDescent="0.25">
      <c r="A50" s="264">
        <v>8.3000000000000007</v>
      </c>
      <c r="B50" s="274" t="s">
        <v>228</v>
      </c>
      <c r="C50" s="275"/>
      <c r="D50" s="267" t="s">
        <v>169</v>
      </c>
      <c r="E50" s="196"/>
      <c r="F50" s="196"/>
      <c r="G50" s="196"/>
      <c r="H50" s="197">
        <f t="shared" si="3"/>
        <v>0</v>
      </c>
      <c r="I50" s="197">
        <v>39</v>
      </c>
      <c r="J50" s="197">
        <f t="shared" si="1"/>
        <v>0</v>
      </c>
      <c r="K50" s="195"/>
      <c r="L50" s="190">
        <f t="shared" si="2"/>
        <v>0</v>
      </c>
      <c r="M50" s="34"/>
      <c r="N50" s="34"/>
      <c r="O50" s="34"/>
    </row>
    <row r="51" spans="1:15" s="31" customFormat="1" ht="13.5" thickBot="1" x14ac:dyDescent="0.25">
      <c r="A51" s="158"/>
      <c r="B51" s="189"/>
      <c r="C51" s="194"/>
      <c r="D51" s="191" t="s">
        <v>169</v>
      </c>
      <c r="E51" s="196"/>
      <c r="F51" s="196"/>
      <c r="G51" s="196"/>
      <c r="H51" s="197">
        <f t="shared" ref="H51" si="20">E51-F51-G51</f>
        <v>0</v>
      </c>
      <c r="I51" s="197">
        <v>39</v>
      </c>
      <c r="J51" s="197">
        <f t="shared" si="1"/>
        <v>0</v>
      </c>
      <c r="K51" s="195"/>
      <c r="L51" s="190">
        <f t="shared" si="2"/>
        <v>0</v>
      </c>
      <c r="M51" s="34"/>
      <c r="N51" s="34"/>
      <c r="O51" s="34"/>
    </row>
    <row r="52" spans="1:15" s="31" customFormat="1" ht="13.5" thickBot="1" x14ac:dyDescent="0.25">
      <c r="A52" s="160"/>
      <c r="B52" s="710" t="s">
        <v>138</v>
      </c>
      <c r="C52" s="711"/>
      <c r="D52" s="712"/>
      <c r="E52" s="278"/>
      <c r="F52" s="279"/>
      <c r="G52" s="279"/>
      <c r="H52" s="277"/>
      <c r="I52" s="277"/>
      <c r="J52" s="277"/>
      <c r="K52" s="277"/>
      <c r="L52" s="192">
        <f>SUM(L50:L51)</f>
        <v>0</v>
      </c>
      <c r="M52" s="34"/>
      <c r="N52" s="34"/>
      <c r="O52" s="34"/>
    </row>
    <row r="53" spans="1:15" ht="15" x14ac:dyDescent="0.25">
      <c r="A53" s="162"/>
      <c r="B53" s="112"/>
      <c r="C53" s="112"/>
      <c r="D53" s="112"/>
      <c r="E53" s="34"/>
      <c r="F53" s="34"/>
      <c r="G53" s="34"/>
      <c r="H53" s="34"/>
      <c r="I53" s="34"/>
      <c r="J53" s="34"/>
      <c r="K53" s="34"/>
      <c r="L53" s="34"/>
      <c r="M53" s="34"/>
      <c r="N53" s="34"/>
      <c r="O53" s="34"/>
    </row>
    <row r="54" spans="1:15" x14ac:dyDescent="0.2">
      <c r="A54" s="34"/>
      <c r="B54" s="112"/>
      <c r="C54" s="112"/>
      <c r="D54" s="112"/>
      <c r="E54" s="34"/>
      <c r="F54" s="34"/>
      <c r="G54" s="34"/>
      <c r="H54" s="34"/>
      <c r="I54" s="34"/>
      <c r="J54" s="34"/>
      <c r="K54" s="34"/>
      <c r="L54" s="34"/>
      <c r="M54" s="34"/>
      <c r="N54" s="34"/>
      <c r="O54" s="34"/>
    </row>
    <row r="55" spans="1:15" x14ac:dyDescent="0.2">
      <c r="A55" s="354" t="s">
        <v>142</v>
      </c>
      <c r="B55" s="112"/>
      <c r="C55" s="112"/>
      <c r="D55" s="112"/>
      <c r="E55" s="34"/>
      <c r="F55" s="34"/>
      <c r="G55" s="34"/>
      <c r="H55" s="34"/>
      <c r="I55" s="34"/>
      <c r="J55" s="34"/>
      <c r="K55" s="34"/>
      <c r="L55" s="34"/>
      <c r="M55" s="34"/>
      <c r="N55" s="34"/>
      <c r="O55" s="34"/>
    </row>
    <row r="56" spans="1:15" x14ac:dyDescent="0.2">
      <c r="A56" s="34"/>
      <c r="B56" s="112"/>
      <c r="C56" s="112"/>
      <c r="D56" s="112"/>
      <c r="E56" s="34"/>
      <c r="F56" s="34"/>
      <c r="G56" s="34"/>
      <c r="H56" s="34"/>
      <c r="I56" s="34"/>
      <c r="J56" s="34"/>
      <c r="K56" s="34"/>
      <c r="L56" s="34"/>
      <c r="M56" s="34"/>
      <c r="N56" s="34"/>
      <c r="O56" s="34"/>
    </row>
    <row r="57" spans="1:15" x14ac:dyDescent="0.2">
      <c r="A57" s="34"/>
      <c r="B57" s="112"/>
      <c r="C57" s="112"/>
      <c r="D57" s="112"/>
      <c r="E57" s="34"/>
      <c r="F57" s="34"/>
      <c r="G57" s="34"/>
      <c r="H57" s="34"/>
      <c r="I57" s="34"/>
      <c r="J57" s="34"/>
      <c r="K57" s="34"/>
      <c r="L57" s="34"/>
      <c r="M57" s="34"/>
      <c r="N57" s="34"/>
      <c r="O57" s="34"/>
    </row>
    <row r="58" spans="1:15" x14ac:dyDescent="0.2">
      <c r="A58" s="34"/>
      <c r="B58" s="112"/>
      <c r="C58" s="112"/>
      <c r="D58" s="112"/>
      <c r="E58" s="34"/>
      <c r="F58" s="34"/>
      <c r="G58" s="34"/>
      <c r="H58" s="34"/>
      <c r="I58" s="34"/>
      <c r="J58" s="34"/>
      <c r="K58" s="34"/>
      <c r="L58" s="34"/>
      <c r="M58" s="34"/>
      <c r="N58" s="34"/>
      <c r="O58" s="34"/>
    </row>
    <row r="59" spans="1:15" ht="15.75" x14ac:dyDescent="0.25">
      <c r="A59" s="665" t="s">
        <v>439</v>
      </c>
      <c r="B59" s="666"/>
      <c r="C59" s="667"/>
      <c r="D59" s="436"/>
      <c r="E59" s="436"/>
      <c r="F59" s="34"/>
      <c r="G59" s="34"/>
      <c r="H59" s="34"/>
      <c r="I59" s="34"/>
      <c r="J59" s="34"/>
      <c r="K59" s="34"/>
      <c r="L59" s="34"/>
      <c r="M59" s="34"/>
      <c r="N59" s="34"/>
      <c r="O59" s="34"/>
    </row>
    <row r="60" spans="1:15" ht="15" x14ac:dyDescent="0.25">
      <c r="A60" s="1" t="s">
        <v>443</v>
      </c>
      <c r="B60" s="443"/>
      <c r="C60" s="443"/>
      <c r="D60" s="443"/>
      <c r="E60" s="443"/>
      <c r="G60" s="31"/>
      <c r="H60" s="31"/>
      <c r="I60" s="31"/>
      <c r="J60" s="31"/>
      <c r="K60" s="31"/>
      <c r="L60" s="31"/>
      <c r="M60" s="31"/>
      <c r="N60" s="31"/>
      <c r="O60" s="31"/>
    </row>
    <row r="61" spans="1:15" x14ac:dyDescent="0.2">
      <c r="A61" s="443"/>
      <c r="B61" s="443"/>
      <c r="C61" s="443"/>
      <c r="D61" s="443"/>
      <c r="E61" s="443"/>
    </row>
    <row r="62" spans="1:15" ht="13.5" thickBot="1" x14ac:dyDescent="0.25">
      <c r="A62" s="3"/>
      <c r="B62" s="443"/>
      <c r="C62" s="443"/>
      <c r="D62" s="443"/>
      <c r="E62" s="443"/>
      <c r="G62" s="31"/>
      <c r="H62" s="31"/>
      <c r="I62" s="31"/>
      <c r="J62" s="31"/>
      <c r="K62" s="31"/>
      <c r="L62" s="31"/>
      <c r="M62" s="31"/>
      <c r="N62" s="31"/>
      <c r="O62" s="31"/>
    </row>
    <row r="63" spans="1:15" s="31" customFormat="1" ht="26.25" thickBot="1" x14ac:dyDescent="0.25">
      <c r="A63" s="75" t="s">
        <v>159</v>
      </c>
      <c r="B63" s="707" t="s">
        <v>229</v>
      </c>
      <c r="C63" s="708"/>
      <c r="D63" s="708"/>
      <c r="E63" s="709"/>
    </row>
    <row r="64" spans="1:15" ht="13.5" thickBot="1" x14ac:dyDescent="0.25">
      <c r="A64" s="76" t="s">
        <v>230</v>
      </c>
      <c r="B64" s="77" t="s">
        <v>231</v>
      </c>
      <c r="C64" s="60" t="s">
        <v>53</v>
      </c>
      <c r="D64" s="60" t="s">
        <v>232</v>
      </c>
      <c r="E64" s="60" t="s">
        <v>233</v>
      </c>
    </row>
    <row r="65" spans="1:5" ht="13.5" thickBot="1" x14ac:dyDescent="0.25">
      <c r="A65" s="74"/>
      <c r="B65" s="316" t="s">
        <v>234</v>
      </c>
      <c r="C65" s="78"/>
      <c r="D65" s="216"/>
      <c r="E65" s="216">
        <v>0</v>
      </c>
    </row>
    <row r="66" spans="1:5" ht="13.5" thickBot="1" x14ac:dyDescent="0.25">
      <c r="A66" s="74"/>
      <c r="B66" s="77"/>
      <c r="C66" s="78"/>
      <c r="D66" s="216"/>
      <c r="E66" s="216">
        <v>0</v>
      </c>
    </row>
    <row r="67" spans="1:5" ht="13.5" thickBot="1" x14ac:dyDescent="0.25">
      <c r="A67" s="46"/>
      <c r="B67" s="77" t="s">
        <v>138</v>
      </c>
      <c r="C67" s="60"/>
      <c r="D67" s="60"/>
      <c r="E67" s="217">
        <v>0</v>
      </c>
    </row>
    <row r="68" spans="1:5" ht="13.5" thickBot="1" x14ac:dyDescent="0.25">
      <c r="A68" s="439"/>
      <c r="B68" s="439"/>
      <c r="C68" s="439"/>
      <c r="D68" s="439"/>
      <c r="E68" s="439"/>
    </row>
    <row r="69" spans="1:5" ht="26.25" thickBot="1" x14ac:dyDescent="0.25">
      <c r="A69" s="75" t="s">
        <v>159</v>
      </c>
      <c r="B69" s="707" t="s">
        <v>235</v>
      </c>
      <c r="C69" s="708"/>
      <c r="D69" s="708"/>
      <c r="E69" s="709"/>
    </row>
    <row r="70" spans="1:5" ht="13.5" thickBot="1" x14ac:dyDescent="0.25">
      <c r="A70" s="76" t="s">
        <v>236</v>
      </c>
      <c r="B70" s="77" t="s">
        <v>231</v>
      </c>
      <c r="C70" s="60" t="s">
        <v>53</v>
      </c>
      <c r="D70" s="60" t="s">
        <v>232</v>
      </c>
      <c r="E70" s="60" t="s">
        <v>233</v>
      </c>
    </row>
    <row r="71" spans="1:5" ht="13.5" thickBot="1" x14ac:dyDescent="0.25">
      <c r="A71" s="74"/>
      <c r="B71" s="316" t="s">
        <v>234</v>
      </c>
      <c r="C71" s="78"/>
      <c r="D71" s="216"/>
      <c r="E71" s="216">
        <v>0</v>
      </c>
    </row>
    <row r="72" spans="1:5" ht="13.5" thickBot="1" x14ac:dyDescent="0.25">
      <c r="A72" s="74"/>
      <c r="B72" s="77"/>
      <c r="C72" s="78"/>
      <c r="D72" s="216"/>
      <c r="E72" s="216">
        <v>0</v>
      </c>
    </row>
    <row r="73" spans="1:5" ht="13.5" thickBot="1" x14ac:dyDescent="0.25">
      <c r="A73" s="46"/>
      <c r="B73" s="77" t="s">
        <v>138</v>
      </c>
      <c r="C73" s="60"/>
      <c r="D73" s="60"/>
      <c r="E73" s="217">
        <v>0</v>
      </c>
    </row>
    <row r="74" spans="1:5" x14ac:dyDescent="0.2">
      <c r="A74" s="439"/>
      <c r="B74" s="439"/>
      <c r="C74" s="439"/>
      <c r="D74" s="439"/>
      <c r="E74" s="439"/>
    </row>
    <row r="75" spans="1:5" x14ac:dyDescent="0.2">
      <c r="A75" s="439"/>
      <c r="B75" s="439"/>
      <c r="C75" s="439"/>
      <c r="D75" s="439"/>
      <c r="E75" s="439"/>
    </row>
    <row r="76" spans="1:5" ht="13.5" thickBot="1" x14ac:dyDescent="0.25">
      <c r="A76" s="439"/>
      <c r="B76" s="439"/>
      <c r="C76" s="439"/>
      <c r="D76" s="439"/>
      <c r="E76" s="439"/>
    </row>
    <row r="77" spans="1:5" ht="26.25" thickBot="1" x14ac:dyDescent="0.25">
      <c r="A77" s="75" t="s">
        <v>159</v>
      </c>
      <c r="B77" s="707" t="s">
        <v>237</v>
      </c>
      <c r="C77" s="708"/>
      <c r="D77" s="708"/>
      <c r="E77" s="709"/>
    </row>
    <row r="78" spans="1:5" ht="13.5" thickBot="1" x14ac:dyDescent="0.25">
      <c r="A78" s="76" t="s">
        <v>238</v>
      </c>
      <c r="B78" s="77" t="s">
        <v>231</v>
      </c>
      <c r="C78" s="60" t="s">
        <v>53</v>
      </c>
      <c r="D78" s="60" t="s">
        <v>232</v>
      </c>
      <c r="E78" s="60" t="s">
        <v>233</v>
      </c>
    </row>
    <row r="79" spans="1:5" ht="13.5" thickBot="1" x14ac:dyDescent="0.25">
      <c r="A79" s="74"/>
      <c r="B79" s="316" t="s">
        <v>234</v>
      </c>
      <c r="C79" s="78"/>
      <c r="D79" s="216"/>
      <c r="E79" s="216">
        <v>0</v>
      </c>
    </row>
    <row r="80" spans="1:5" ht="13.5" thickBot="1" x14ac:dyDescent="0.25">
      <c r="A80" s="74"/>
      <c r="B80" s="77"/>
      <c r="C80" s="78"/>
      <c r="D80" s="216"/>
      <c r="E80" s="216">
        <v>0</v>
      </c>
    </row>
    <row r="81" spans="1:5" ht="13.5" thickBot="1" x14ac:dyDescent="0.25">
      <c r="A81" s="46"/>
      <c r="B81" s="77" t="s">
        <v>138</v>
      </c>
      <c r="C81" s="60"/>
      <c r="D81" s="60"/>
      <c r="E81" s="217">
        <v>0</v>
      </c>
    </row>
    <row r="82" spans="1:5" ht="13.5" thickBot="1" x14ac:dyDescent="0.25">
      <c r="A82" s="443"/>
      <c r="B82" s="443"/>
      <c r="C82" s="443"/>
      <c r="D82" s="443"/>
      <c r="E82" s="443"/>
    </row>
    <row r="83" spans="1:5" ht="26.25" thickBot="1" x14ac:dyDescent="0.25">
      <c r="A83" s="75" t="s">
        <v>159</v>
      </c>
      <c r="B83" s="707" t="s">
        <v>239</v>
      </c>
      <c r="C83" s="708"/>
      <c r="D83" s="708"/>
      <c r="E83" s="709"/>
    </row>
    <row r="84" spans="1:5" ht="13.5" thickBot="1" x14ac:dyDescent="0.25">
      <c r="A84" s="76" t="s">
        <v>240</v>
      </c>
      <c r="B84" s="77" t="s">
        <v>231</v>
      </c>
      <c r="C84" s="60" t="s">
        <v>53</v>
      </c>
      <c r="D84" s="60" t="s">
        <v>232</v>
      </c>
      <c r="E84" s="60" t="s">
        <v>233</v>
      </c>
    </row>
    <row r="85" spans="1:5" ht="13.5" thickBot="1" x14ac:dyDescent="0.25">
      <c r="A85" s="74"/>
      <c r="B85" s="316" t="s">
        <v>234</v>
      </c>
      <c r="C85" s="78"/>
      <c r="D85" s="216"/>
      <c r="E85" s="216">
        <v>0</v>
      </c>
    </row>
    <row r="86" spans="1:5" ht="13.5" thickBot="1" x14ac:dyDescent="0.25">
      <c r="A86" s="74"/>
      <c r="B86" s="77"/>
      <c r="C86" s="78"/>
      <c r="D86" s="216"/>
      <c r="E86" s="216">
        <v>0</v>
      </c>
    </row>
    <row r="87" spans="1:5" ht="13.5" thickBot="1" x14ac:dyDescent="0.25">
      <c r="A87" s="46"/>
      <c r="B87" s="77" t="s">
        <v>138</v>
      </c>
      <c r="C87" s="60"/>
      <c r="D87" s="60"/>
      <c r="E87" s="217">
        <v>0</v>
      </c>
    </row>
  </sheetData>
  <mergeCells count="17">
    <mergeCell ref="A3:K3"/>
    <mergeCell ref="B8:D8"/>
    <mergeCell ref="B12:D12"/>
    <mergeCell ref="B16:D16"/>
    <mergeCell ref="B40:D40"/>
    <mergeCell ref="B20:D20"/>
    <mergeCell ref="B24:D24"/>
    <mergeCell ref="B28:D28"/>
    <mergeCell ref="B32:D32"/>
    <mergeCell ref="B36:D36"/>
    <mergeCell ref="B63:E63"/>
    <mergeCell ref="B69:E69"/>
    <mergeCell ref="B77:E77"/>
    <mergeCell ref="B83:E83"/>
    <mergeCell ref="B44:D44"/>
    <mergeCell ref="B48:D48"/>
    <mergeCell ref="B52:D52"/>
  </mergeCells>
  <phoneticPr fontId="11" type="noConversion"/>
  <dataValidations count="1">
    <dataValidation allowBlank="1" showInputMessage="1" showErrorMessage="1" prompt="Measured Rate Service Ended on December 1, 2020. All lost revenues related to Measured can not be claimed." sqref="A63:E87" xr:uid="{1EF6FAC1-3641-48B9-B8DD-4D5EA77192C7}"/>
  </dataValidations>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activeCell="A4" sqref="A4"/>
    </sheetView>
  </sheetViews>
  <sheetFormatPr defaultRowHeight="12.75" x14ac:dyDescent="0.2"/>
  <cols>
    <col min="1" max="1" width="15.7109375" style="11" customWidth="1"/>
    <col min="2" max="2" width="32.28515625" style="9" customWidth="1"/>
    <col min="3" max="3" width="24" customWidth="1"/>
    <col min="4" max="4" width="14.5703125" style="9" customWidth="1"/>
    <col min="5" max="5" width="18.85546875" style="9" customWidth="1"/>
  </cols>
  <sheetData>
    <row r="1" spans="1:5" ht="15.75" x14ac:dyDescent="0.25">
      <c r="A1" s="715" t="s">
        <v>436</v>
      </c>
      <c r="B1" s="716"/>
      <c r="C1" s="354"/>
      <c r="D1" s="42"/>
      <c r="E1" s="42"/>
    </row>
    <row r="2" spans="1:5" ht="13.5" thickBot="1" x14ac:dyDescent="0.25">
      <c r="A2" s="79"/>
      <c r="B2" s="42"/>
      <c r="C2" s="354"/>
      <c r="D2" s="42"/>
      <c r="E2" s="42"/>
    </row>
    <row r="3" spans="1:5" ht="26.25" thickBot="1" x14ac:dyDescent="0.25">
      <c r="A3" s="75" t="s">
        <v>159</v>
      </c>
      <c r="B3" s="80" t="s">
        <v>241</v>
      </c>
      <c r="C3" s="80" t="s">
        <v>242</v>
      </c>
      <c r="D3" s="42"/>
      <c r="E3" s="42"/>
    </row>
    <row r="4" spans="1:5" ht="27" customHeight="1" thickBot="1" x14ac:dyDescent="0.25">
      <c r="A4" s="664">
        <v>10</v>
      </c>
      <c r="B4" s="52" t="s">
        <v>243</v>
      </c>
      <c r="C4" s="81"/>
      <c r="D4" s="42"/>
      <c r="E4" s="42"/>
    </row>
    <row r="5" spans="1:5" ht="13.5" thickBot="1" x14ac:dyDescent="0.25">
      <c r="A5" s="82"/>
      <c r="B5" s="83" t="s">
        <v>244</v>
      </c>
      <c r="C5" s="84"/>
      <c r="D5" s="42"/>
      <c r="E5" s="42"/>
    </row>
    <row r="6" spans="1:5" ht="13.5" thickBot="1" x14ac:dyDescent="0.25">
      <c r="A6" s="82"/>
      <c r="B6" s="83" t="s">
        <v>245</v>
      </c>
      <c r="C6" s="84"/>
      <c r="D6" s="42"/>
      <c r="E6" s="42"/>
    </row>
    <row r="7" spans="1:5" ht="13.5" thickBot="1" x14ac:dyDescent="0.25">
      <c r="A7" s="85"/>
      <c r="B7" s="86" t="s">
        <v>246</v>
      </c>
      <c r="C7" s="87">
        <f>SUM(C4:C6)</f>
        <v>0</v>
      </c>
      <c r="D7" s="42"/>
      <c r="E7" s="42"/>
    </row>
    <row r="8" spans="1:5" x14ac:dyDescent="0.2">
      <c r="A8" s="79"/>
      <c r="B8" s="42"/>
      <c r="C8" s="354"/>
      <c r="D8" s="42"/>
      <c r="E8" s="42"/>
    </row>
    <row r="9" spans="1:5" x14ac:dyDescent="0.2">
      <c r="A9" s="79"/>
      <c r="B9" s="42"/>
      <c r="C9" s="354"/>
      <c r="D9" s="42"/>
      <c r="E9" s="42"/>
    </row>
    <row r="10" spans="1:5" x14ac:dyDescent="0.2">
      <c r="A10" s="79"/>
      <c r="B10" s="42"/>
      <c r="C10" s="354"/>
      <c r="D10" s="42"/>
      <c r="E10" s="42"/>
    </row>
    <row r="11" spans="1:5" x14ac:dyDescent="0.2">
      <c r="A11" s="79"/>
      <c r="B11" s="42"/>
      <c r="C11" s="354"/>
      <c r="D11" s="42"/>
      <c r="E11" s="42"/>
    </row>
    <row r="12" spans="1:5" x14ac:dyDescent="0.2">
      <c r="A12" s="79"/>
      <c r="B12" s="42"/>
      <c r="C12" s="354"/>
      <c r="D12" s="42"/>
      <c r="E12" s="42"/>
    </row>
    <row r="13" spans="1:5" x14ac:dyDescent="0.2">
      <c r="A13" s="280"/>
      <c r="B13" s="112"/>
      <c r="C13" s="34"/>
      <c r="D13" s="112"/>
    </row>
    <row r="14" spans="1:5" x14ac:dyDescent="0.2">
      <c r="A14" s="280"/>
      <c r="B14" s="112"/>
      <c r="C14" s="34"/>
      <c r="D14" s="112"/>
    </row>
  </sheetData>
  <mergeCells count="1">
    <mergeCell ref="A1:B1"/>
  </mergeCells>
  <phoneticPr fontId="11"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workbookViewId="0"/>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4" ht="15.75" x14ac:dyDescent="0.25">
      <c r="A1" s="54" t="s">
        <v>437</v>
      </c>
      <c r="B1" s="32"/>
      <c r="C1" s="34"/>
      <c r="D1" s="34"/>
      <c r="E1" s="34"/>
      <c r="F1" s="34"/>
      <c r="G1" s="34"/>
      <c r="H1" s="34"/>
      <c r="I1" s="34"/>
      <c r="J1" s="34"/>
      <c r="K1" s="34"/>
      <c r="L1" s="34"/>
      <c r="M1" s="34"/>
      <c r="N1" s="34"/>
    </row>
    <row r="2" spans="1:14" ht="15" x14ac:dyDescent="0.25">
      <c r="A2" s="10"/>
      <c r="B2" s="34"/>
      <c r="C2" s="34"/>
      <c r="D2" s="34"/>
      <c r="E2" s="34"/>
      <c r="F2" s="34"/>
      <c r="G2" s="34"/>
      <c r="H2" s="34"/>
      <c r="I2" s="34"/>
      <c r="J2" s="34"/>
      <c r="K2" s="34"/>
      <c r="L2" s="34"/>
      <c r="M2" s="34"/>
      <c r="N2" s="34"/>
    </row>
    <row r="3" spans="1:14" ht="15" x14ac:dyDescent="0.25">
      <c r="A3" s="1"/>
      <c r="B3" s="34"/>
      <c r="C3" s="34"/>
      <c r="D3" s="34"/>
      <c r="E3" s="34"/>
      <c r="F3" s="34"/>
      <c r="G3" s="34"/>
      <c r="H3" s="34"/>
      <c r="I3" s="34"/>
      <c r="J3" s="34"/>
      <c r="K3" s="34"/>
      <c r="L3" s="34"/>
      <c r="M3" s="34"/>
      <c r="N3" s="34"/>
    </row>
    <row r="4" spans="1:14" s="40" customFormat="1" ht="15.75" x14ac:dyDescent="0.25">
      <c r="A4" s="97" t="s">
        <v>247</v>
      </c>
    </row>
    <row r="5" spans="1:14" s="38" customFormat="1" ht="15.75" thickBot="1" x14ac:dyDescent="0.3">
      <c r="A5" s="91"/>
      <c r="B5" s="354"/>
      <c r="C5" s="354"/>
      <c r="D5" s="354"/>
      <c r="E5" s="354"/>
      <c r="F5" s="34"/>
      <c r="G5" s="354"/>
      <c r="H5" s="354"/>
      <c r="I5" s="354"/>
      <c r="J5" s="354"/>
      <c r="K5" s="354"/>
      <c r="L5" s="354"/>
      <c r="M5" s="354"/>
      <c r="N5" s="354"/>
    </row>
    <row r="6" spans="1:14" s="38" customFormat="1" ht="15" thickBot="1" x14ac:dyDescent="0.25">
      <c r="A6" s="92" t="s">
        <v>241</v>
      </c>
      <c r="B6" s="80" t="s">
        <v>233</v>
      </c>
      <c r="C6" s="80" t="s">
        <v>248</v>
      </c>
      <c r="D6" s="354"/>
      <c r="E6" s="354"/>
      <c r="F6" s="281"/>
      <c r="G6" s="354"/>
      <c r="H6" s="354"/>
      <c r="I6" s="354"/>
      <c r="J6" s="354"/>
      <c r="K6" s="354"/>
      <c r="L6" s="354"/>
      <c r="M6" s="354"/>
      <c r="N6" s="354"/>
    </row>
    <row r="7" spans="1:14" s="38" customFormat="1" ht="13.5" thickBot="1" x14ac:dyDescent="0.25">
      <c r="A7" s="361" t="s">
        <v>249</v>
      </c>
      <c r="B7" s="137"/>
      <c r="C7" s="83"/>
      <c r="D7" s="354"/>
      <c r="E7" s="354"/>
      <c r="F7" s="354"/>
      <c r="G7" s="354"/>
      <c r="H7" s="354"/>
      <c r="I7" s="354"/>
      <c r="J7" s="354"/>
      <c r="K7" s="354"/>
      <c r="L7" s="354"/>
      <c r="M7" s="354"/>
      <c r="N7" s="354"/>
    </row>
    <row r="8" spans="1:14" s="38" customFormat="1" ht="26.25" thickBot="1" x14ac:dyDescent="0.25">
      <c r="A8" s="361" t="s">
        <v>250</v>
      </c>
      <c r="B8" s="137"/>
      <c r="C8" s="83"/>
      <c r="D8" s="354"/>
      <c r="E8" s="354"/>
      <c r="F8" s="354"/>
      <c r="G8" s="354"/>
      <c r="H8" s="354"/>
      <c r="I8" s="354"/>
      <c r="J8" s="354"/>
      <c r="K8" s="354"/>
      <c r="L8" s="354"/>
      <c r="M8" s="354"/>
      <c r="N8" s="354"/>
    </row>
    <row r="9" spans="1:14" s="38" customFormat="1" ht="13.5" thickBot="1" x14ac:dyDescent="0.25">
      <c r="A9" s="361" t="s">
        <v>251</v>
      </c>
      <c r="B9" s="137"/>
      <c r="C9" s="83"/>
      <c r="D9" s="354"/>
      <c r="E9" s="354"/>
      <c r="F9" s="354"/>
      <c r="G9" s="354"/>
      <c r="H9" s="354"/>
      <c r="I9" s="354"/>
      <c r="J9" s="354"/>
      <c r="K9" s="354"/>
      <c r="L9" s="354"/>
      <c r="M9" s="354"/>
      <c r="N9" s="354"/>
    </row>
    <row r="10" spans="1:14" s="38" customFormat="1" ht="13.5" thickBot="1" x14ac:dyDescent="0.25">
      <c r="A10" s="361" t="s">
        <v>252</v>
      </c>
      <c r="B10" s="137"/>
      <c r="C10" s="83"/>
      <c r="D10" s="354"/>
      <c r="E10" s="354"/>
      <c r="F10" s="354"/>
      <c r="G10" s="354"/>
      <c r="H10" s="354"/>
      <c r="I10" s="354"/>
      <c r="J10" s="354"/>
      <c r="K10" s="354"/>
      <c r="L10" s="354"/>
      <c r="M10" s="354"/>
      <c r="N10" s="354"/>
    </row>
    <row r="11" spans="1:14" s="38" customFormat="1" ht="13.5" thickBot="1" x14ac:dyDescent="0.25">
      <c r="A11" s="361" t="s">
        <v>253</v>
      </c>
      <c r="B11" s="137"/>
      <c r="C11" s="83"/>
      <c r="D11" s="354"/>
      <c r="E11" s="354"/>
      <c r="F11" s="354"/>
      <c r="G11" s="354"/>
      <c r="H11" s="354"/>
      <c r="I11" s="354"/>
      <c r="J11" s="354"/>
      <c r="K11" s="354"/>
      <c r="L11" s="354"/>
      <c r="M11" s="354"/>
      <c r="N11" s="354"/>
    </row>
    <row r="12" spans="1:14" s="38" customFormat="1" ht="18.399999999999999" customHeight="1" x14ac:dyDescent="0.2">
      <c r="A12" s="360" t="s">
        <v>254</v>
      </c>
      <c r="B12" s="208"/>
      <c r="C12" s="717"/>
      <c r="D12" s="354"/>
      <c r="E12" s="354"/>
      <c r="F12" s="354"/>
      <c r="G12" s="354"/>
      <c r="H12" s="354"/>
      <c r="I12" s="354"/>
      <c r="J12" s="354"/>
      <c r="K12" s="354"/>
      <c r="L12" s="354"/>
      <c r="M12" s="354"/>
      <c r="N12" s="354"/>
    </row>
    <row r="13" spans="1:14" s="38" customFormat="1" ht="16.5" customHeight="1" x14ac:dyDescent="0.2">
      <c r="A13" s="360" t="s">
        <v>255</v>
      </c>
      <c r="B13" s="209"/>
      <c r="C13" s="718"/>
      <c r="D13" s="354"/>
      <c r="E13" s="354"/>
      <c r="F13" s="354"/>
      <c r="G13" s="354"/>
      <c r="H13" s="354"/>
      <c r="I13" s="354"/>
      <c r="J13" s="354"/>
      <c r="K13" s="354"/>
      <c r="L13" s="354"/>
      <c r="M13" s="354"/>
      <c r="N13" s="354"/>
    </row>
    <row r="14" spans="1:14" s="38" customFormat="1" ht="21.75" customHeight="1" thickBot="1" x14ac:dyDescent="0.25">
      <c r="A14" s="93" t="s">
        <v>256</v>
      </c>
      <c r="B14" s="210"/>
      <c r="C14" s="719"/>
      <c r="D14" s="354"/>
      <c r="E14" s="354"/>
      <c r="F14" s="354"/>
      <c r="G14" s="354"/>
      <c r="H14" s="354"/>
      <c r="I14" s="354"/>
      <c r="J14" s="354"/>
      <c r="K14" s="354"/>
      <c r="L14" s="354"/>
      <c r="M14" s="354"/>
      <c r="N14" s="354"/>
    </row>
    <row r="15" spans="1:14" s="38" customFormat="1" ht="13.5" thickBot="1" x14ac:dyDescent="0.25">
      <c r="A15" s="94" t="s">
        <v>246</v>
      </c>
      <c r="B15" s="214">
        <f>SUM(B7:B14)</f>
        <v>0</v>
      </c>
      <c r="C15" s="83"/>
      <c r="D15" s="354"/>
      <c r="E15" s="354"/>
      <c r="F15" s="354"/>
      <c r="G15" s="354"/>
      <c r="H15" s="354"/>
      <c r="I15" s="354"/>
      <c r="J15" s="354"/>
      <c r="K15" s="354"/>
      <c r="L15" s="354"/>
      <c r="M15" s="354"/>
      <c r="N15" s="354"/>
    </row>
    <row r="16" spans="1:14" s="38" customFormat="1" x14ac:dyDescent="0.2">
      <c r="A16" s="354"/>
      <c r="B16" s="354"/>
      <c r="C16" s="354"/>
      <c r="D16" s="354"/>
      <c r="E16" s="354"/>
      <c r="F16" s="354"/>
      <c r="G16" s="354"/>
      <c r="H16" s="354"/>
      <c r="I16" s="354"/>
      <c r="J16" s="354"/>
      <c r="K16" s="354"/>
      <c r="L16" s="354"/>
      <c r="M16" s="354"/>
      <c r="N16" s="354"/>
    </row>
    <row r="17" spans="1:14" s="38" customFormat="1" x14ac:dyDescent="0.2">
      <c r="A17" s="354"/>
      <c r="B17" s="354"/>
      <c r="C17" s="354"/>
      <c r="D17" s="354"/>
      <c r="E17" s="354"/>
      <c r="F17" s="354"/>
      <c r="G17" s="354"/>
      <c r="H17" s="354"/>
      <c r="I17" s="354"/>
      <c r="J17" s="354"/>
      <c r="K17" s="354"/>
      <c r="L17" s="354"/>
      <c r="M17" s="354"/>
      <c r="N17" s="354"/>
    </row>
    <row r="18" spans="1:14" s="38" customFormat="1" x14ac:dyDescent="0.2">
      <c r="A18" s="41" t="s">
        <v>257</v>
      </c>
      <c r="B18" s="354"/>
      <c r="C18" s="354"/>
      <c r="D18" s="354"/>
      <c r="E18" s="354"/>
      <c r="F18" s="354"/>
      <c r="G18" s="354"/>
      <c r="H18" s="354"/>
      <c r="I18" s="354"/>
      <c r="J18" s="354"/>
      <c r="K18" s="354"/>
      <c r="L18" s="354"/>
      <c r="M18" s="354"/>
      <c r="N18" s="354"/>
    </row>
    <row r="19" spans="1:14" s="38" customFormat="1" x14ac:dyDescent="0.2">
      <c r="A19" s="354"/>
      <c r="B19" s="354"/>
      <c r="C19" s="354"/>
      <c r="D19" s="354"/>
      <c r="E19" s="354"/>
      <c r="F19" s="354"/>
      <c r="G19" s="354"/>
      <c r="H19" s="354"/>
      <c r="I19" s="354"/>
      <c r="J19" s="354"/>
      <c r="K19" s="354"/>
      <c r="L19" s="354"/>
      <c r="M19" s="354"/>
      <c r="N19" s="354"/>
    </row>
    <row r="20" spans="1:14" s="38" customFormat="1" ht="13.5" thickBot="1" x14ac:dyDescent="0.25">
      <c r="A20" s="354" t="s">
        <v>145</v>
      </c>
      <c r="B20" s="354" t="s">
        <v>146</v>
      </c>
      <c r="C20" s="354" t="s">
        <v>147</v>
      </c>
      <c r="D20" s="354" t="s">
        <v>148</v>
      </c>
      <c r="E20" s="354" t="s">
        <v>149</v>
      </c>
      <c r="F20" s="354" t="s">
        <v>150</v>
      </c>
      <c r="G20" s="354" t="s">
        <v>151</v>
      </c>
      <c r="H20" s="354"/>
      <c r="I20" s="354"/>
      <c r="J20" s="354"/>
      <c r="K20" s="354"/>
      <c r="L20" s="354"/>
      <c r="M20" s="354"/>
      <c r="N20" s="354"/>
    </row>
    <row r="21" spans="1:14" s="42" customFormat="1" ht="65.25" customHeight="1" thickBot="1" x14ac:dyDescent="0.25">
      <c r="A21" s="89" t="s">
        <v>159</v>
      </c>
      <c r="B21" s="44" t="s">
        <v>258</v>
      </c>
      <c r="C21" s="44" t="s">
        <v>259</v>
      </c>
      <c r="D21" s="44" t="s">
        <v>260</v>
      </c>
      <c r="E21" s="44" t="s">
        <v>261</v>
      </c>
      <c r="F21" s="44" t="s">
        <v>262</v>
      </c>
      <c r="G21" s="44" t="s">
        <v>263</v>
      </c>
    </row>
    <row r="22" spans="1:14" s="38" customFormat="1" ht="13.5" thickBot="1" x14ac:dyDescent="0.25">
      <c r="A22" s="90">
        <v>11</v>
      </c>
      <c r="B22" s="121">
        <f>B15</f>
        <v>0</v>
      </c>
      <c r="C22" s="213">
        <f>'Weighted Avg'!J8</f>
        <v>0</v>
      </c>
      <c r="D22" s="121">
        <f>IFERROR(B22/C22,0)</f>
        <v>0</v>
      </c>
      <c r="E22" s="138">
        <v>0.5</v>
      </c>
      <c r="F22" s="138">
        <f>MIN(D22:E22)</f>
        <v>0</v>
      </c>
      <c r="G22" s="211"/>
      <c r="H22" s="354"/>
      <c r="I22" s="354"/>
      <c r="J22" s="354"/>
      <c r="K22" s="354"/>
      <c r="L22" s="354"/>
      <c r="M22" s="354"/>
      <c r="N22" s="354"/>
    </row>
    <row r="23" spans="1:14" s="38" customFormat="1" ht="15" x14ac:dyDescent="0.25">
      <c r="A23" s="95"/>
      <c r="B23" s="354"/>
      <c r="C23" s="354"/>
      <c r="D23" s="354"/>
      <c r="E23" s="354"/>
      <c r="F23" s="354"/>
      <c r="G23" s="354"/>
      <c r="H23" s="354"/>
      <c r="I23" s="354"/>
      <c r="J23" s="354"/>
      <c r="K23" s="354"/>
      <c r="L23" s="354"/>
      <c r="M23" s="354"/>
      <c r="N23" s="354"/>
    </row>
    <row r="24" spans="1:14" s="38" customFormat="1" ht="15" x14ac:dyDescent="0.25">
      <c r="A24" s="91"/>
      <c r="B24" s="354"/>
      <c r="C24" s="354"/>
      <c r="D24" s="354"/>
      <c r="E24" s="354"/>
      <c r="F24" s="354"/>
      <c r="G24" s="354"/>
      <c r="H24" s="354"/>
      <c r="I24" s="354"/>
      <c r="J24" s="354"/>
      <c r="K24" s="354"/>
      <c r="L24" s="354"/>
      <c r="M24" s="354"/>
      <c r="N24" s="354"/>
    </row>
    <row r="25" spans="1:14" s="38" customFormat="1" ht="15" x14ac:dyDescent="0.25">
      <c r="A25" s="96"/>
      <c r="B25" s="354"/>
      <c r="C25" s="354"/>
      <c r="D25" s="354"/>
      <c r="E25" s="354"/>
      <c r="F25" s="354"/>
      <c r="G25" s="354"/>
      <c r="H25" s="354"/>
      <c r="I25" s="354"/>
      <c r="J25" s="354"/>
      <c r="K25" s="354"/>
      <c r="L25" s="354"/>
      <c r="M25" s="354"/>
      <c r="N25" s="354"/>
    </row>
    <row r="26" spans="1:14" s="40" customFormat="1" ht="15.75" x14ac:dyDescent="0.25">
      <c r="A26" s="97" t="s">
        <v>264</v>
      </c>
    </row>
    <row r="27" spans="1:14" s="40" customFormat="1" ht="15.75" x14ac:dyDescent="0.25"/>
    <row r="28" spans="1:14" s="40" customFormat="1" ht="15.75" x14ac:dyDescent="0.25">
      <c r="A28" s="41" t="s">
        <v>265</v>
      </c>
      <c r="B28" s="41"/>
      <c r="C28" s="41"/>
      <c r="D28" s="41"/>
      <c r="E28" s="40" t="s">
        <v>266</v>
      </c>
    </row>
    <row r="29" spans="1:14" s="38" customFormat="1" x14ac:dyDescent="0.2">
      <c r="A29" s="88"/>
      <c r="B29" s="354"/>
      <c r="C29" s="354"/>
      <c r="D29" s="354"/>
      <c r="E29" s="354"/>
      <c r="F29" s="354"/>
      <c r="G29" s="354"/>
      <c r="H29" s="354"/>
      <c r="I29" s="354"/>
      <c r="J29" s="354"/>
      <c r="K29" s="354"/>
      <c r="L29" s="354"/>
      <c r="M29" s="354"/>
      <c r="N29" s="354"/>
    </row>
    <row r="30" spans="1:14" s="38" customFormat="1" ht="13.5" thickBot="1" x14ac:dyDescent="0.25">
      <c r="A30" s="354" t="s">
        <v>145</v>
      </c>
      <c r="B30" s="354" t="s">
        <v>146</v>
      </c>
      <c r="C30" s="354" t="s">
        <v>147</v>
      </c>
      <c r="D30" s="354" t="s">
        <v>148</v>
      </c>
      <c r="E30" s="354"/>
      <c r="F30" s="354"/>
      <c r="G30" s="354"/>
      <c r="H30" s="354"/>
      <c r="I30" s="354"/>
      <c r="J30" s="354"/>
      <c r="K30" s="354"/>
      <c r="L30" s="354"/>
      <c r="M30" s="354"/>
      <c r="N30" s="354"/>
    </row>
    <row r="31" spans="1:14" s="38" customFormat="1" ht="57.75" customHeight="1" thickBot="1" x14ac:dyDescent="0.25">
      <c r="A31" s="89" t="s">
        <v>159</v>
      </c>
      <c r="B31" s="44" t="s">
        <v>259</v>
      </c>
      <c r="C31" s="44" t="s">
        <v>267</v>
      </c>
      <c r="D31" s="44" t="s">
        <v>268</v>
      </c>
      <c r="E31" s="354"/>
      <c r="F31" s="354"/>
      <c r="G31" s="354"/>
      <c r="H31" s="354"/>
      <c r="I31" s="354"/>
      <c r="J31" s="354"/>
      <c r="K31" s="354"/>
      <c r="L31" s="354"/>
      <c r="M31" s="354"/>
      <c r="N31" s="354"/>
    </row>
    <row r="32" spans="1:14" s="38" customFormat="1" ht="13.5" thickBot="1" x14ac:dyDescent="0.25">
      <c r="A32" s="90">
        <v>12</v>
      </c>
      <c r="B32" s="109">
        <f>'Weighted Avg'!J8</f>
        <v>0</v>
      </c>
      <c r="C32" s="138">
        <v>0.03</v>
      </c>
      <c r="D32" s="121"/>
      <c r="E32" s="354"/>
      <c r="F32" s="354"/>
      <c r="G32" s="354"/>
      <c r="H32" s="354"/>
      <c r="I32" s="354"/>
      <c r="J32" s="354"/>
      <c r="K32" s="354"/>
      <c r="L32" s="354"/>
      <c r="M32" s="354"/>
      <c r="N32" s="354"/>
    </row>
    <row r="33" spans="1:14" s="38" customFormat="1" x14ac:dyDescent="0.2">
      <c r="A33" s="88"/>
      <c r="B33" s="354"/>
      <c r="C33" s="354"/>
      <c r="D33" s="354"/>
      <c r="E33" s="354"/>
      <c r="F33" s="354"/>
      <c r="G33" s="354"/>
      <c r="H33" s="354"/>
      <c r="I33" s="354"/>
      <c r="J33" s="354"/>
      <c r="K33" s="354"/>
      <c r="L33" s="354"/>
      <c r="M33" s="354"/>
      <c r="N33" s="354"/>
    </row>
    <row r="34" spans="1:14" s="38" customFormat="1" x14ac:dyDescent="0.2">
      <c r="A34" s="354"/>
      <c r="B34" s="354"/>
      <c r="C34" s="354"/>
      <c r="D34" s="354"/>
      <c r="E34" s="354"/>
      <c r="F34" s="354"/>
      <c r="G34" s="354"/>
      <c r="H34" s="354"/>
      <c r="I34" s="354"/>
      <c r="J34" s="354"/>
      <c r="K34" s="354"/>
      <c r="L34" s="354"/>
      <c r="M34" s="354"/>
      <c r="N34" s="354"/>
    </row>
    <row r="35" spans="1:14" s="38" customFormat="1" x14ac:dyDescent="0.2">
      <c r="A35" s="354"/>
      <c r="B35" s="354"/>
      <c r="C35" s="354"/>
      <c r="D35" s="354"/>
      <c r="E35" s="354"/>
      <c r="F35" s="354"/>
      <c r="G35" s="354"/>
      <c r="H35" s="354"/>
      <c r="I35" s="354"/>
      <c r="J35" s="354"/>
      <c r="K35" s="354"/>
      <c r="L35" s="354"/>
      <c r="M35" s="354"/>
      <c r="N35" s="354"/>
    </row>
    <row r="36" spans="1:14" s="38" customFormat="1" x14ac:dyDescent="0.2">
      <c r="A36" s="354"/>
      <c r="B36" s="354"/>
      <c r="C36" s="354"/>
      <c r="D36" s="354"/>
      <c r="E36" s="354"/>
      <c r="F36" s="354"/>
      <c r="G36" s="354"/>
      <c r="H36" s="354"/>
      <c r="I36" s="354"/>
      <c r="J36" s="354"/>
      <c r="K36" s="354"/>
      <c r="L36" s="354"/>
      <c r="M36" s="354"/>
      <c r="N36" s="354"/>
    </row>
    <row r="37" spans="1:14" x14ac:dyDescent="0.2">
      <c r="A37" s="34"/>
      <c r="B37" s="34"/>
      <c r="C37" s="34"/>
      <c r="D37" s="34"/>
      <c r="E37" s="34"/>
      <c r="F37" s="34"/>
      <c r="G37" s="34"/>
      <c r="H37" s="34"/>
      <c r="I37" s="34"/>
      <c r="J37" s="34"/>
      <c r="K37" s="34"/>
      <c r="L37" s="34"/>
      <c r="M37" s="34"/>
      <c r="N37" s="34"/>
    </row>
    <row r="38" spans="1:14" x14ac:dyDescent="0.2">
      <c r="A38" s="34"/>
      <c r="B38" s="34"/>
      <c r="C38" s="34"/>
      <c r="D38" s="34"/>
      <c r="E38" s="34"/>
      <c r="F38" s="34"/>
      <c r="G38" s="34"/>
      <c r="H38" s="34"/>
      <c r="I38" s="34"/>
      <c r="J38" s="34"/>
      <c r="K38" s="34"/>
      <c r="L38" s="34"/>
      <c r="M38" s="34"/>
      <c r="N38" s="34"/>
    </row>
    <row r="39" spans="1:14" x14ac:dyDescent="0.2">
      <c r="A39" s="34"/>
      <c r="B39" s="34"/>
      <c r="C39" s="34"/>
      <c r="D39" s="34"/>
      <c r="E39" s="34"/>
      <c r="F39" s="34"/>
      <c r="G39" s="34"/>
      <c r="H39" s="34"/>
      <c r="I39" s="34"/>
      <c r="J39" s="34"/>
      <c r="K39" s="34"/>
      <c r="L39" s="34"/>
      <c r="M39" s="34"/>
      <c r="N39" s="34"/>
    </row>
    <row r="40" spans="1:14" x14ac:dyDescent="0.2">
      <c r="A40" s="34"/>
      <c r="B40" s="34"/>
      <c r="C40" s="34"/>
      <c r="D40" s="34"/>
      <c r="E40" s="34"/>
      <c r="F40" s="34"/>
      <c r="G40" s="34"/>
      <c r="H40" s="34"/>
      <c r="I40" s="34"/>
      <c r="J40" s="34"/>
      <c r="K40" s="34"/>
      <c r="L40" s="34"/>
      <c r="M40" s="34"/>
      <c r="N40" s="34"/>
    </row>
    <row r="41" spans="1:14" x14ac:dyDescent="0.2">
      <c r="A41" s="34"/>
      <c r="B41" s="34"/>
      <c r="C41" s="34"/>
      <c r="D41" s="34"/>
      <c r="E41" s="34"/>
      <c r="F41" s="34"/>
      <c r="G41" s="34"/>
      <c r="H41" s="34"/>
      <c r="I41" s="34"/>
      <c r="J41" s="34"/>
      <c r="K41" s="34"/>
      <c r="L41" s="34"/>
      <c r="M41" s="34"/>
      <c r="N41" s="34"/>
    </row>
    <row r="42" spans="1:14" x14ac:dyDescent="0.2">
      <c r="A42" s="34"/>
      <c r="B42" s="34"/>
      <c r="C42" s="34"/>
      <c r="D42" s="34"/>
      <c r="E42" s="34"/>
      <c r="F42" s="34"/>
      <c r="G42" s="34"/>
      <c r="H42" s="34"/>
      <c r="I42" s="34"/>
      <c r="J42" s="34"/>
      <c r="K42" s="34"/>
      <c r="L42" s="34"/>
      <c r="M42" s="34"/>
      <c r="N42" s="34"/>
    </row>
    <row r="43" spans="1:14" x14ac:dyDescent="0.2">
      <c r="A43" s="34"/>
      <c r="B43" s="34"/>
      <c r="C43" s="34"/>
      <c r="D43" s="34"/>
      <c r="E43" s="34"/>
      <c r="F43" s="34"/>
      <c r="G43" s="34"/>
      <c r="H43" s="34"/>
      <c r="I43" s="34"/>
      <c r="J43" s="34"/>
      <c r="K43" s="34"/>
      <c r="L43" s="34"/>
      <c r="M43" s="34"/>
      <c r="N43" s="34"/>
    </row>
    <row r="44" spans="1:14" x14ac:dyDescent="0.2">
      <c r="A44" s="34"/>
      <c r="B44" s="34"/>
      <c r="C44" s="34"/>
      <c r="D44" s="34"/>
      <c r="E44" s="34"/>
      <c r="F44" s="34"/>
      <c r="G44" s="34"/>
      <c r="H44" s="34"/>
      <c r="I44" s="34"/>
      <c r="J44" s="34"/>
      <c r="K44" s="34"/>
      <c r="L44" s="34"/>
      <c r="M44" s="34"/>
      <c r="N44" s="34"/>
    </row>
    <row r="45" spans="1:14" x14ac:dyDescent="0.2">
      <c r="A45" s="34"/>
      <c r="B45" s="34"/>
      <c r="C45" s="34"/>
      <c r="D45" s="34"/>
      <c r="E45" s="34"/>
      <c r="F45" s="34"/>
      <c r="G45" s="34"/>
      <c r="H45" s="34"/>
      <c r="I45" s="34"/>
      <c r="J45" s="34"/>
      <c r="K45" s="34"/>
      <c r="L45" s="34"/>
      <c r="M45" s="34"/>
      <c r="N45" s="34"/>
    </row>
    <row r="46" spans="1:14" x14ac:dyDescent="0.2">
      <c r="A46" s="34"/>
      <c r="B46" s="34"/>
      <c r="C46" s="34"/>
      <c r="D46" s="34"/>
      <c r="E46" s="34"/>
      <c r="F46" s="34"/>
      <c r="G46" s="34"/>
      <c r="H46" s="34"/>
      <c r="I46" s="34"/>
      <c r="J46" s="34"/>
      <c r="K46" s="34"/>
      <c r="L46" s="34"/>
      <c r="M46" s="34"/>
      <c r="N46" s="34"/>
    </row>
    <row r="47" spans="1:14" x14ac:dyDescent="0.2">
      <c r="A47" s="34"/>
      <c r="B47" s="34"/>
      <c r="C47" s="34"/>
      <c r="D47" s="34"/>
      <c r="E47" s="34"/>
      <c r="F47" s="34"/>
      <c r="G47" s="34"/>
      <c r="H47" s="34"/>
      <c r="I47" s="34"/>
      <c r="J47" s="34"/>
      <c r="K47" s="34"/>
      <c r="L47" s="34"/>
      <c r="M47" s="34"/>
      <c r="N47" s="34"/>
    </row>
    <row r="48" spans="1:14" x14ac:dyDescent="0.2">
      <c r="A48" s="34"/>
      <c r="B48" s="34"/>
      <c r="C48" s="34"/>
      <c r="D48" s="34"/>
      <c r="E48" s="34"/>
      <c r="F48" s="34"/>
      <c r="G48" s="34"/>
      <c r="H48" s="34"/>
      <c r="I48" s="34"/>
      <c r="J48" s="34"/>
      <c r="K48" s="34"/>
      <c r="L48" s="34"/>
      <c r="M48" s="34"/>
      <c r="N48" s="34"/>
    </row>
    <row r="49" spans="1:14" x14ac:dyDescent="0.2">
      <c r="A49" s="34"/>
      <c r="B49" s="34"/>
      <c r="C49" s="34"/>
      <c r="D49" s="34"/>
      <c r="E49" s="34"/>
      <c r="F49" s="34"/>
      <c r="G49" s="34"/>
      <c r="H49" s="34"/>
      <c r="I49" s="34"/>
      <c r="J49" s="34"/>
      <c r="K49" s="34"/>
      <c r="L49" s="34"/>
      <c r="M49" s="34"/>
      <c r="N49" s="34"/>
    </row>
    <row r="50" spans="1:14" x14ac:dyDescent="0.2">
      <c r="A50" s="34"/>
      <c r="B50" s="34"/>
      <c r="C50" s="34"/>
      <c r="D50" s="34"/>
      <c r="E50" s="34"/>
      <c r="F50" s="34"/>
      <c r="G50" s="34"/>
      <c r="H50" s="34"/>
      <c r="I50" s="34"/>
      <c r="J50" s="34"/>
      <c r="K50" s="34"/>
      <c r="L50" s="34"/>
      <c r="M50" s="34"/>
      <c r="N50" s="34"/>
    </row>
  </sheetData>
  <mergeCells count="1">
    <mergeCell ref="C12:C14"/>
  </mergeCells>
  <phoneticPr fontId="11"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E21BF9-BFDE-4404-B280-60657136F020}">
  <ds:schemaRefs>
    <ds:schemaRef ds:uri="http://schemas.microsoft.com/sharepoint/v3/contenttype/forms"/>
  </ds:schemaRefs>
</ds:datastoreItem>
</file>

<file path=customXml/itemProps3.xml><?xml version="1.0" encoding="utf-8"?>
<ds:datastoreItem xmlns:ds="http://schemas.openxmlformats.org/officeDocument/2006/customXml" ds:itemID="{EABDD4E1-043B-41E0-857A-01C728BD2C11}">
  <ds:schemaRef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1f515989-4afe-4bfb-8869-4f44a11afb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EBB and SSA</vt:lpstr>
      <vt:lpstr>Lines 1,2,3,4 </vt:lpstr>
      <vt:lpstr>Lines 5,6,7,8,9</vt:lpstr>
      <vt:lpstr>Line 10</vt:lpstr>
      <vt:lpstr>Lines 11 &amp;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Lee, Tina</cp:lastModifiedBy>
  <cp:revision/>
  <cp:lastPrinted>2021-05-14T17:38:45Z</cp:lastPrinted>
  <dcterms:created xsi:type="dcterms:W3CDTF">2011-11-29T07:41:33Z</dcterms:created>
  <dcterms:modified xsi:type="dcterms:W3CDTF">2021-06-14T18:40:53Z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