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tabRatio="776" activeTab="1"/>
  </bookViews>
  <sheets>
    <sheet name="SDG&amp;E Program Totals" sheetId="1" r:id="rId1"/>
    <sheet name="SDG&amp;E Program Totals w.DLF" sheetId="2" r:id="rId2"/>
    <sheet name="PG&amp;E Program Totals" sheetId="3" r:id="rId3"/>
    <sheet name="PG&amp;E Program Totals w.DLF" sheetId="4" r:id="rId4"/>
    <sheet name="SCE Program Totals" sheetId="5" r:id="rId5"/>
    <sheet name="SCE Program Totals w.DLF" sheetId="6" r:id="rId6"/>
  </sheets>
  <definedNames/>
  <calcPr calcMode="manual" fullCalcOnLoad="1"/>
</workbook>
</file>

<file path=xl/sharedStrings.xml><?xml version="1.0" encoding="utf-8"?>
<sst xmlns="http://schemas.openxmlformats.org/spreadsheetml/2006/main" count="833" uniqueCount="86">
  <si>
    <t>Expected Capacity at Coincident Peak based on Load Impact Protocols  (MW)</t>
  </si>
  <si>
    <t>Average of Hourly Ex Ante Load Impacts (MW/hour) from 2 to 6 PM If Simultaneous Events Are Called on Monthly Peak Load Days Under 1-in-2 Weather Year Conditions, Before Adjusting for Avoided Line Losses</t>
  </si>
  <si>
    <t>Program Name</t>
  </si>
  <si>
    <t>Payment$</t>
  </si>
  <si>
    <t>BIP</t>
  </si>
  <si>
    <t>PLS</t>
  </si>
  <si>
    <t>CBP - Day of</t>
  </si>
  <si>
    <t>CBP- Day ahead</t>
  </si>
  <si>
    <t>CPP-D</t>
  </si>
  <si>
    <t>1 *</t>
  </si>
  <si>
    <t>CPP-D Medium</t>
  </si>
  <si>
    <t>1*</t>
  </si>
  <si>
    <t>DBP-DA</t>
  </si>
  <si>
    <t>DBP- DO</t>
  </si>
  <si>
    <t>PTR w/o Enabling Tech</t>
  </si>
  <si>
    <t>SCTD (Small Customer Technology
Development Program)</t>
  </si>
  <si>
    <t>Summer Saver Commercial</t>
  </si>
  <si>
    <t>Summer Saver
Residential</t>
  </si>
  <si>
    <t>Total Allocated Event Based Resources</t>
  </si>
  <si>
    <t>Payment$ - if payment for this program is from bundled customers only, enter 0, if all distribution customers, enter 1</t>
  </si>
  <si>
    <t xml:space="preserve"> * CPP Implementation costs recovered from all customers, and annual over- or under-collections are recovered from only bundled customers.</t>
  </si>
  <si>
    <t xml:space="preserve"> * PTR Implementation costs recovered from all customers, bill credits paid to customers are recovered only by bundled customers</t>
  </si>
  <si>
    <t>T+D Gross Up factor per D.10-06-036 - see Definitions and Sources tab</t>
  </si>
  <si>
    <t>Average Hourly Impacts (MW/hour) from 1pm to 6pm in Apr.-Oct. and from 4pm to 9pm Jan.- Mar. and Nov.-Dec.</t>
  </si>
  <si>
    <t xml:space="preserve">RA benefits will be in Load Forecast adjustments </t>
  </si>
  <si>
    <t>Total CPP and PTR Resources</t>
  </si>
  <si>
    <t xml:space="preserve">SDG&amp;E DR 2016 Load Impact Estimates </t>
  </si>
  <si>
    <t>TOU</t>
  </si>
  <si>
    <t>CPP-D Large</t>
  </si>
  <si>
    <t>CPP-D Medium &amp; Small</t>
  </si>
  <si>
    <t>Total IOU Service Area</t>
  </si>
  <si>
    <t>Outside LCA</t>
  </si>
  <si>
    <t>Stockton</t>
  </si>
  <si>
    <t>Sierra</t>
  </si>
  <si>
    <t>Northern Coast</t>
  </si>
  <si>
    <t>Kern</t>
  </si>
  <si>
    <t>Humboldt</t>
  </si>
  <si>
    <t>Greater Fresno Area</t>
  </si>
  <si>
    <t>Greater Bay Area</t>
  </si>
  <si>
    <t>1</t>
  </si>
  <si>
    <t>Permanent Load Shift (PLS</t>
  </si>
  <si>
    <t>Time-Of-Use (TOU)-Residential</t>
  </si>
  <si>
    <t>Time-Of-Use (TOU)-Non-Residential</t>
  </si>
  <si>
    <t>Non-Event Based Programs</t>
  </si>
  <si>
    <t xml:space="preserve">Peak Day Pricing (PDP)- Residential (smart Rate) </t>
  </si>
  <si>
    <t xml:space="preserve">Peak Day Pricing (PDP)-Non Residential </t>
  </si>
  <si>
    <t>Total Event Based Resources (All Programs allocated)</t>
  </si>
  <si>
    <t>CBP Day Ahead</t>
  </si>
  <si>
    <t>CBP Day Of</t>
  </si>
  <si>
    <t>DBP Day Ahead</t>
  </si>
  <si>
    <t>AMP Day Of</t>
  </si>
  <si>
    <t>Smart AC non-Res</t>
  </si>
  <si>
    <t>Smart AC Res</t>
  </si>
  <si>
    <t>Local Area</t>
  </si>
  <si>
    <t>PG&amp;E DR 2016 Load Impact Estimates - PG&amp;E Peak</t>
  </si>
  <si>
    <t>Contains confidential information, provided pursuant to PU Code Section 583 – Contains Proprietary, Customer-Specific information in Permanent Load Shift program, row 146 for Greater Bay Area</t>
  </si>
  <si>
    <t xml:space="preserve">SCE DR 2016 Load Impact Estimates </t>
  </si>
  <si>
    <t>Average of Hourly Ex Ante Load Impacts (MW/hour) If Simultaneous Events Are Called on Monthly Peak Load Days Under 1-in-2 Weather Year Conditions, Before Adjusting for Avoided Line Losses</t>
  </si>
  <si>
    <t>Agricultural and Pumping Interruptible
(API)</t>
  </si>
  <si>
    <t>LA Basin</t>
  </si>
  <si>
    <t>Big Creek/Ventura</t>
  </si>
  <si>
    <t>Base Interruptible Program
(BIP)</t>
  </si>
  <si>
    <t>Summer Discount Plan
(SDP-C)
Commercial</t>
  </si>
  <si>
    <t>Summer Discount Plan
(SDP-R)
Residential</t>
  </si>
  <si>
    <t>Demand Bidding Program
(DBP)</t>
  </si>
  <si>
    <t>Capacity Bidding Program  Day Ahead
(CBP-DA)</t>
  </si>
  <si>
    <t>Capacity Bidding Program Day Of
(CBP-DO)</t>
  </si>
  <si>
    <t>Demand Response Contract Day Of
(DRC-DO)</t>
  </si>
  <si>
    <t>Total, Allocated Event-Based Resources</t>
  </si>
  <si>
    <t>Save Power Day
(SPD-Opt in)</t>
  </si>
  <si>
    <t>Save Power Day
(SPD-PCT)</t>
  </si>
  <si>
    <t>Critical Peak Pricing
(CPP)</t>
  </si>
  <si>
    <t>Time-of-Use
(TOU)</t>
  </si>
  <si>
    <t>Total Unallocated Event Based Resources</t>
  </si>
  <si>
    <t>Program Year 2014 Load Impact Evaluation of California Statewide &amp; Local Demand Response Programs</t>
  </si>
  <si>
    <t>SCE 1-in-2 weather year, portfolio adjusted, monthly system peak day.</t>
  </si>
  <si>
    <t>n/a = Load Impacts are redacted to protect confidential customer information</t>
  </si>
  <si>
    <t>SCE</t>
  </si>
  <si>
    <t>SCTD (Small Customer Technology
Development Program)Resid</t>
  </si>
  <si>
    <t>SCTD (Small Customer Technology
Development Program)Comm</t>
  </si>
  <si>
    <t>Real-Time Pricing
(RTP)</t>
  </si>
  <si>
    <t>Permanent Load Shifting
(PLS)</t>
  </si>
  <si>
    <t>Time-Of-Use (TOU)-Non-Residential Incremental</t>
  </si>
  <si>
    <t>All values in Red are Confidential values</t>
  </si>
  <si>
    <t>Total  non-event programs, CPP and PTR</t>
  </si>
  <si>
    <t>NA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</si>
</sst>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_(* #,##0_);_(* \(#,##0\);_(* &quot;-&quot;??_);_(@_)"/>
    <numFmt numFmtId="166" formatCode="0.0"/>
    <numFmt numFmtId="167" formatCode="_(* #,##0.000_);_(* \(#,##0.000\);_(* &quot;-&quot;??_);_(@_)"/>
    <numFmt numFmtId="168" formatCode="0.000000"/>
    <numFmt numFmtId="169" formatCode="0.0000000"/>
    <numFmt numFmtId="170" formatCode="0.00000"/>
    <numFmt numFmtId="171" formatCode="0.0000"/>
    <numFmt numFmtId="172" formatCode="0.000"/>
    <numFmt numFmtId="173" formatCode="0.0000;[Red]0.0000"/>
    <numFmt numFmtId="174" formatCode="[$-409]mmm\-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name val="Calibri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u val="single"/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i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ck"/>
      <right style="thick"/>
      <top style="thick"/>
      <bottom style="thick"/>
    </border>
    <border>
      <left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thick"/>
      <right/>
      <top style="medium"/>
      <bottom/>
    </border>
    <border>
      <left style="thick"/>
      <right/>
      <top/>
      <bottom/>
    </border>
    <border>
      <left style="thick"/>
      <right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81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9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59" fillId="0" borderId="0" xfId="0" applyFont="1" applyAlignment="1">
      <alignment wrapText="1"/>
    </xf>
    <xf numFmtId="0" fontId="7" fillId="0" borderId="0" xfId="0" applyFont="1" applyAlignment="1">
      <alignment/>
    </xf>
    <xf numFmtId="0" fontId="59" fillId="0" borderId="0" xfId="0" applyFont="1" applyFill="1" applyAlignment="1">
      <alignment/>
    </xf>
    <xf numFmtId="0" fontId="10" fillId="33" borderId="10" xfId="0" applyFont="1" applyFill="1" applyBorder="1" applyAlignment="1">
      <alignment horizontal="center" wrapText="1"/>
    </xf>
    <xf numFmtId="17" fontId="10" fillId="33" borderId="10" xfId="0" applyNumberFormat="1" applyFont="1" applyFill="1" applyBorder="1" applyAlignment="1">
      <alignment horizontal="center" wrapText="1"/>
    </xf>
    <xf numFmtId="2" fontId="0" fillId="14" borderId="10" xfId="0" applyNumberFormat="1" applyFont="1" applyFill="1" applyBorder="1" applyAlignment="1">
      <alignment/>
    </xf>
    <xf numFmtId="0" fontId="0" fillId="14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13" borderId="10" xfId="0" applyFont="1" applyFill="1" applyBorder="1" applyAlignment="1">
      <alignment wrapText="1"/>
    </xf>
    <xf numFmtId="0" fontId="7" fillId="13" borderId="10" xfId="0" applyFont="1" applyFill="1" applyBorder="1" applyAlignment="1">
      <alignment horizontal="center"/>
    </xf>
    <xf numFmtId="2" fontId="13" fillId="13" borderId="1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2" fontId="14" fillId="0" borderId="0" xfId="0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7" fillId="0" borderId="0" xfId="0" applyFont="1" applyAlignment="1">
      <alignment/>
    </xf>
    <xf numFmtId="0" fontId="0" fillId="0" borderId="0" xfId="0" applyFont="1" applyFill="1" applyAlignment="1">
      <alignment/>
    </xf>
    <xf numFmtId="0" fontId="10" fillId="33" borderId="11" xfId="0" applyFont="1" applyFill="1" applyBorder="1" applyAlignment="1">
      <alignment horizontal="center" wrapText="1"/>
    </xf>
    <xf numFmtId="17" fontId="10" fillId="33" borderId="12" xfId="0" applyNumberFormat="1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2" fontId="0" fillId="34" borderId="10" xfId="0" applyNumberFormat="1" applyFont="1" applyFill="1" applyBorder="1" applyAlignment="1">
      <alignment/>
    </xf>
    <xf numFmtId="0" fontId="0" fillId="34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wrapText="1"/>
    </xf>
    <xf numFmtId="0" fontId="59" fillId="34" borderId="0" xfId="0" applyFont="1" applyFill="1" applyAlignment="1">
      <alignment/>
    </xf>
    <xf numFmtId="2" fontId="59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Border="1" applyAlignment="1">
      <alignment/>
    </xf>
    <xf numFmtId="166" fontId="0" fillId="34" borderId="1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 horizontal="center"/>
    </xf>
    <xf numFmtId="2" fontId="0" fillId="14" borderId="1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2" fontId="0" fillId="13" borderId="10" xfId="0" applyNumberFormat="1" applyFill="1" applyBorder="1" applyAlignment="1">
      <alignment/>
    </xf>
    <xf numFmtId="49" fontId="11" fillId="13" borderId="13" xfId="0" applyNumberFormat="1" applyFont="1" applyFill="1" applyBorder="1" applyAlignment="1">
      <alignment horizontal="left" wrapText="1"/>
    </xf>
    <xf numFmtId="0" fontId="11" fillId="13" borderId="10" xfId="0" applyFont="1" applyFill="1" applyBorder="1" applyAlignment="1">
      <alignment horizontal="left" wrapText="1"/>
    </xf>
    <xf numFmtId="49" fontId="11" fillId="13" borderId="10" xfId="0" applyNumberFormat="1" applyFont="1" applyFill="1" applyBorder="1" applyAlignment="1">
      <alignment horizontal="left" wrapText="1"/>
    </xf>
    <xf numFmtId="49" fontId="11" fillId="13" borderId="14" xfId="0" applyNumberFormat="1" applyFont="1" applyFill="1" applyBorder="1" applyAlignment="1">
      <alignment horizontal="left" wrapText="1"/>
    </xf>
    <xf numFmtId="164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167" fontId="20" fillId="0" borderId="0" xfId="42" applyNumberFormat="1" applyFont="1" applyFill="1" applyBorder="1" applyAlignment="1">
      <alignment vertical="center"/>
    </xf>
    <xf numFmtId="165" fontId="12" fillId="0" borderId="0" xfId="42" applyNumberFormat="1" applyFont="1" applyFill="1" applyBorder="1" applyAlignment="1">
      <alignment/>
    </xf>
    <xf numFmtId="164" fontId="17" fillId="0" borderId="10" xfId="42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 wrapText="1"/>
    </xf>
    <xf numFmtId="43" fontId="0" fillId="0" borderId="0" xfId="0" applyNumberFormat="1" applyFill="1" applyBorder="1" applyAlignment="1">
      <alignment/>
    </xf>
    <xf numFmtId="0" fontId="11" fillId="0" borderId="15" xfId="0" applyFont="1" applyFill="1" applyBorder="1" applyAlignment="1">
      <alignment/>
    </xf>
    <xf numFmtId="164" fontId="17" fillId="0" borderId="10" xfId="0" applyNumberFormat="1" applyFont="1" applyFill="1" applyBorder="1" applyAlignment="1">
      <alignment/>
    </xf>
    <xf numFmtId="167" fontId="12" fillId="0" borderId="0" xfId="42" applyNumberFormat="1" applyFont="1" applyFill="1" applyBorder="1" applyAlignment="1">
      <alignment/>
    </xf>
    <xf numFmtId="164" fontId="17" fillId="34" borderId="10" xfId="42" applyNumberFormat="1" applyFont="1" applyFill="1" applyBorder="1" applyAlignment="1">
      <alignment/>
    </xf>
    <xf numFmtId="49" fontId="11" fillId="34" borderId="10" xfId="0" applyNumberFormat="1" applyFont="1" applyFill="1" applyBorder="1" applyAlignment="1">
      <alignment wrapText="1"/>
    </xf>
    <xf numFmtId="0" fontId="11" fillId="34" borderId="15" xfId="0" applyFont="1" applyFill="1" applyBorder="1" applyAlignment="1">
      <alignment/>
    </xf>
    <xf numFmtId="164" fontId="17" fillId="34" borderId="10" xfId="0" applyNumberFormat="1" applyFont="1" applyFill="1" applyBorder="1" applyAlignment="1">
      <alignment/>
    </xf>
    <xf numFmtId="2" fontId="12" fillId="0" borderId="0" xfId="42" applyNumberFormat="1" applyFont="1" applyFill="1" applyAlignment="1">
      <alignment/>
    </xf>
    <xf numFmtId="2" fontId="7" fillId="13" borderId="14" xfId="42" applyNumberFormat="1" applyFont="1" applyFill="1" applyBorder="1" applyAlignment="1">
      <alignment/>
    </xf>
    <xf numFmtId="164" fontId="17" fillId="0" borderId="16" xfId="42" applyNumberFormat="1" applyFont="1" applyFill="1" applyBorder="1" applyAlignment="1">
      <alignment/>
    </xf>
    <xf numFmtId="49" fontId="12" fillId="0" borderId="16" xfId="0" applyNumberFormat="1" applyFont="1" applyFill="1" applyBorder="1" applyAlignment="1">
      <alignment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64" fontId="17" fillId="14" borderId="10" xfId="42" applyNumberFormat="1" applyFont="1" applyFill="1" applyBorder="1" applyAlignment="1">
      <alignment/>
    </xf>
    <xf numFmtId="0" fontId="11" fillId="14" borderId="15" xfId="0" applyFont="1" applyFill="1" applyBorder="1" applyAlignment="1">
      <alignment/>
    </xf>
    <xf numFmtId="164" fontId="17" fillId="14" borderId="10" xfId="0" applyNumberFormat="1" applyFont="1" applyFill="1" applyBorder="1" applyAlignment="1">
      <alignment/>
    </xf>
    <xf numFmtId="49" fontId="11" fillId="14" borderId="10" xfId="0" applyNumberFormat="1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43" fontId="17" fillId="0" borderId="0" xfId="0" applyNumberFormat="1" applyFont="1" applyFill="1" applyBorder="1" applyAlignment="1">
      <alignment/>
    </xf>
    <xf numFmtId="164" fontId="17" fillId="0" borderId="10" xfId="42" applyNumberFormat="1" applyFont="1" applyBorder="1" applyAlignment="1">
      <alignment/>
    </xf>
    <xf numFmtId="0" fontId="11" fillId="35" borderId="15" xfId="0" applyFont="1" applyFill="1" applyBorder="1" applyAlignment="1">
      <alignment/>
    </xf>
    <xf numFmtId="164" fontId="17" fillId="0" borderId="10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43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21" fillId="0" borderId="0" xfId="0" applyFont="1" applyFill="1" applyBorder="1" applyAlignment="1">
      <alignment/>
    </xf>
    <xf numFmtId="164" fontId="0" fillId="14" borderId="10" xfId="0" applyNumberFormat="1" applyFont="1" applyFill="1" applyBorder="1" applyAlignment="1">
      <alignment/>
    </xf>
    <xf numFmtId="165" fontId="20" fillId="0" borderId="0" xfId="42" applyNumberFormat="1" applyFont="1" applyFill="1" applyBorder="1" applyAlignment="1">
      <alignment vertical="center"/>
    </xf>
    <xf numFmtId="164" fontId="17" fillId="0" borderId="10" xfId="0" applyNumberFormat="1" applyFont="1" applyFill="1" applyBorder="1" applyAlignment="1">
      <alignment horizontal="center" vertical="top" wrapText="1"/>
    </xf>
    <xf numFmtId="17" fontId="10" fillId="36" borderId="17" xfId="0" applyNumberFormat="1" applyFont="1" applyFill="1" applyBorder="1" applyAlignment="1">
      <alignment horizontal="center" vertical="top" wrapText="1"/>
    </xf>
    <xf numFmtId="0" fontId="10" fillId="36" borderId="17" xfId="0" applyFont="1" applyFill="1" applyBorder="1" applyAlignment="1">
      <alignment horizontal="center" vertical="top" wrapText="1"/>
    </xf>
    <xf numFmtId="0" fontId="10" fillId="36" borderId="18" xfId="0" applyFont="1" applyFill="1" applyBorder="1" applyAlignment="1">
      <alignment horizontal="center" vertical="top" wrapText="1"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61" fillId="0" borderId="0" xfId="0" applyFont="1" applyAlignment="1">
      <alignment/>
    </xf>
    <xf numFmtId="2" fontId="7" fillId="0" borderId="0" xfId="42" applyNumberFormat="1" applyFont="1" applyFill="1" applyBorder="1" applyAlignment="1">
      <alignment/>
    </xf>
    <xf numFmtId="0" fontId="13" fillId="35" borderId="10" xfId="0" applyFont="1" applyFill="1" applyBorder="1" applyAlignment="1">
      <alignment horizontal="left" vertical="center"/>
    </xf>
    <xf numFmtId="2" fontId="1" fillId="35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14" borderId="10" xfId="0" applyFont="1" applyFill="1" applyBorder="1" applyAlignment="1">
      <alignment horizontal="left" vertical="center"/>
    </xf>
    <xf numFmtId="2" fontId="1" fillId="14" borderId="10" xfId="0" applyNumberFormat="1" applyFont="1" applyFill="1" applyBorder="1" applyAlignment="1">
      <alignment horizontal="center" vertical="center"/>
    </xf>
    <xf numFmtId="0" fontId="13" fillId="14" borderId="10" xfId="0" applyFont="1" applyFill="1" applyBorder="1" applyAlignment="1">
      <alignment horizontal="left" vertical="center"/>
    </xf>
    <xf numFmtId="0" fontId="7" fillId="35" borderId="10" xfId="0" applyFont="1" applyFill="1" applyBorder="1" applyAlignment="1">
      <alignment horizontal="left" vertical="center"/>
    </xf>
    <xf numFmtId="2" fontId="17" fillId="35" borderId="10" xfId="0" applyNumberFormat="1" applyFont="1" applyFill="1" applyBorder="1" applyAlignment="1">
      <alignment horizontal="center" vertical="center"/>
    </xf>
    <xf numFmtId="2" fontId="17" fillId="14" borderId="10" xfId="0" applyNumberFormat="1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/>
    </xf>
    <xf numFmtId="0" fontId="59" fillId="0" borderId="19" xfId="0" applyFont="1" applyBorder="1" applyAlignment="1" quotePrefix="1">
      <alignment horizontal="left" vertical="center"/>
    </xf>
    <xf numFmtId="2" fontId="0" fillId="0" borderId="0" xfId="0" applyNumberFormat="1" applyFont="1" applyBorder="1" applyAlignment="1">
      <alignment horizontal="center" vertical="center"/>
    </xf>
    <xf numFmtId="0" fontId="7" fillId="13" borderId="10" xfId="0" applyFont="1" applyFill="1" applyBorder="1" applyAlignment="1">
      <alignment horizontal="left" vertical="center"/>
    </xf>
    <xf numFmtId="2" fontId="13" fillId="13" borderId="10" xfId="0" applyNumberFormat="1" applyFont="1" applyFill="1" applyBorder="1" applyAlignment="1">
      <alignment horizontal="center" vertical="center"/>
    </xf>
    <xf numFmtId="0" fontId="13" fillId="13" borderId="10" xfId="0" applyFont="1" applyFill="1" applyBorder="1" applyAlignment="1">
      <alignment horizontal="left" vertical="center"/>
    </xf>
    <xf numFmtId="0" fontId="59" fillId="0" borderId="10" xfId="0" applyFont="1" applyFill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2" fontId="59" fillId="0" borderId="0" xfId="0" applyNumberFormat="1" applyFont="1" applyAlignment="1">
      <alignment/>
    </xf>
    <xf numFmtId="2" fontId="2" fillId="0" borderId="0" xfId="0" applyNumberFormat="1" applyFont="1" applyFill="1" applyBorder="1" applyAlignment="1">
      <alignment/>
    </xf>
    <xf numFmtId="0" fontId="13" fillId="34" borderId="10" xfId="0" applyFont="1" applyFill="1" applyBorder="1" applyAlignment="1">
      <alignment horizontal="left" vertical="center"/>
    </xf>
    <xf numFmtId="2" fontId="1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/>
    </xf>
    <xf numFmtId="0" fontId="7" fillId="13" borderId="10" xfId="0" applyFont="1" applyFill="1" applyBorder="1" applyAlignment="1">
      <alignment horizontal="left" vertical="center"/>
    </xf>
    <xf numFmtId="0" fontId="13" fillId="13" borderId="10" xfId="0" applyFont="1" applyFill="1" applyBorder="1" applyAlignment="1">
      <alignment horizontal="left" vertical="center"/>
    </xf>
    <xf numFmtId="0" fontId="17" fillId="0" borderId="0" xfId="58" applyFont="1" applyAlignment="1" quotePrefix="1">
      <alignment/>
      <protection/>
    </xf>
    <xf numFmtId="0" fontId="17" fillId="0" borderId="0" xfId="58" applyFont="1">
      <alignment/>
      <protection/>
    </xf>
    <xf numFmtId="0" fontId="1" fillId="0" borderId="0" xfId="0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17" fontId="10" fillId="33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9" xfId="0" applyFont="1" applyBorder="1" applyAlignment="1" quotePrefix="1">
      <alignment horizontal="left"/>
    </xf>
    <xf numFmtId="2" fontId="0" fillId="0" borderId="0" xfId="0" applyNumberFormat="1" applyFont="1" applyBorder="1" applyAlignment="1">
      <alignment/>
    </xf>
    <xf numFmtId="2" fontId="16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2" fontId="62" fillId="34" borderId="10" xfId="0" applyNumberFormat="1" applyFont="1" applyFill="1" applyBorder="1" applyAlignment="1">
      <alignment horizontal="center" vertical="center"/>
    </xf>
    <xf numFmtId="2" fontId="62" fillId="14" borderId="10" xfId="0" applyNumberFormat="1" applyFont="1" applyFill="1" applyBorder="1" applyAlignment="1">
      <alignment horizontal="center" vertical="center"/>
    </xf>
    <xf numFmtId="2" fontId="62" fillId="0" borderId="10" xfId="0" applyNumberFormat="1" applyFont="1" applyFill="1" applyBorder="1" applyAlignment="1">
      <alignment horizontal="center" vertical="center"/>
    </xf>
    <xf numFmtId="49" fontId="11" fillId="34" borderId="14" xfId="0" applyNumberFormat="1" applyFont="1" applyFill="1" applyBorder="1" applyAlignment="1">
      <alignment wrapText="1"/>
    </xf>
    <xf numFmtId="164" fontId="17" fillId="34" borderId="14" xfId="42" applyNumberFormat="1" applyFont="1" applyFill="1" applyBorder="1" applyAlignment="1">
      <alignment/>
    </xf>
    <xf numFmtId="164" fontId="17" fillId="34" borderId="14" xfId="0" applyNumberFormat="1" applyFont="1" applyFill="1" applyBorder="1" applyAlignment="1">
      <alignment/>
    </xf>
    <xf numFmtId="164" fontId="17" fillId="34" borderId="20" xfId="42" applyNumberFormat="1" applyFont="1" applyFill="1" applyBorder="1" applyAlignment="1">
      <alignment/>
    </xf>
    <xf numFmtId="164" fontId="17" fillId="34" borderId="21" xfId="42" applyNumberFormat="1" applyFont="1" applyFill="1" applyBorder="1" applyAlignment="1">
      <alignment/>
    </xf>
    <xf numFmtId="49" fontId="11" fillId="34" borderId="13" xfId="0" applyNumberFormat="1" applyFont="1" applyFill="1" applyBorder="1" applyAlignment="1">
      <alignment wrapText="1"/>
    </xf>
    <xf numFmtId="164" fontId="17" fillId="34" borderId="13" xfId="42" applyNumberFormat="1" applyFont="1" applyFill="1" applyBorder="1" applyAlignment="1">
      <alignment/>
    </xf>
    <xf numFmtId="164" fontId="17" fillId="34" borderId="22" xfId="42" applyNumberFormat="1" applyFont="1" applyFill="1" applyBorder="1" applyAlignment="1">
      <alignment/>
    </xf>
    <xf numFmtId="164" fontId="17" fillId="34" borderId="20" xfId="0" applyNumberFormat="1" applyFont="1" applyFill="1" applyBorder="1" applyAlignment="1">
      <alignment/>
    </xf>
    <xf numFmtId="164" fontId="17" fillId="34" borderId="21" xfId="0" applyNumberFormat="1" applyFont="1" applyFill="1" applyBorder="1" applyAlignment="1">
      <alignment/>
    </xf>
    <xf numFmtId="2" fontId="0" fillId="13" borderId="14" xfId="0" applyNumberFormat="1" applyFill="1" applyBorder="1" applyAlignment="1">
      <alignment/>
    </xf>
    <xf numFmtId="2" fontId="0" fillId="13" borderId="20" xfId="0" applyNumberFormat="1" applyFill="1" applyBorder="1" applyAlignment="1">
      <alignment/>
    </xf>
    <xf numFmtId="2" fontId="0" fillId="13" borderId="21" xfId="0" applyNumberFormat="1" applyFill="1" applyBorder="1" applyAlignment="1">
      <alignment/>
    </xf>
    <xf numFmtId="2" fontId="0" fillId="13" borderId="13" xfId="0" applyNumberFormat="1" applyFill="1" applyBorder="1" applyAlignment="1">
      <alignment/>
    </xf>
    <xf numFmtId="2" fontId="0" fillId="13" borderId="22" xfId="0" applyNumberFormat="1" applyFill="1" applyBorder="1" applyAlignment="1">
      <alignment/>
    </xf>
    <xf numFmtId="2" fontId="7" fillId="13" borderId="20" xfId="42" applyNumberFormat="1" applyFont="1" applyFill="1" applyBorder="1" applyAlignment="1">
      <alignment/>
    </xf>
    <xf numFmtId="2" fontId="7" fillId="13" borderId="23" xfId="42" applyNumberFormat="1" applyFont="1" applyFill="1" applyBorder="1" applyAlignment="1">
      <alignment/>
    </xf>
    <xf numFmtId="2" fontId="7" fillId="13" borderId="24" xfId="42" applyNumberFormat="1" applyFont="1" applyFill="1" applyBorder="1" applyAlignment="1">
      <alignment/>
    </xf>
    <xf numFmtId="49" fontId="11" fillId="14" borderId="14" xfId="0" applyNumberFormat="1" applyFont="1" applyFill="1" applyBorder="1" applyAlignment="1">
      <alignment wrapText="1"/>
    </xf>
    <xf numFmtId="164" fontId="17" fillId="14" borderId="14" xfId="42" applyNumberFormat="1" applyFont="1" applyFill="1" applyBorder="1" applyAlignment="1">
      <alignment/>
    </xf>
    <xf numFmtId="164" fontId="17" fillId="14" borderId="14" xfId="0" applyNumberFormat="1" applyFont="1" applyFill="1" applyBorder="1" applyAlignment="1">
      <alignment/>
    </xf>
    <xf numFmtId="164" fontId="17" fillId="14" borderId="20" xfId="42" applyNumberFormat="1" applyFont="1" applyFill="1" applyBorder="1" applyAlignment="1">
      <alignment/>
    </xf>
    <xf numFmtId="164" fontId="17" fillId="14" borderId="21" xfId="42" applyNumberFormat="1" applyFont="1" applyFill="1" applyBorder="1" applyAlignment="1">
      <alignment/>
    </xf>
    <xf numFmtId="49" fontId="12" fillId="14" borderId="13" xfId="0" applyNumberFormat="1" applyFont="1" applyFill="1" applyBorder="1" applyAlignment="1">
      <alignment wrapText="1"/>
    </xf>
    <xf numFmtId="164" fontId="17" fillId="14" borderId="13" xfId="42" applyNumberFormat="1" applyFont="1" applyFill="1" applyBorder="1" applyAlignment="1">
      <alignment/>
    </xf>
    <xf numFmtId="164" fontId="17" fillId="14" borderId="22" xfId="42" applyNumberFormat="1" applyFont="1" applyFill="1" applyBorder="1" applyAlignment="1">
      <alignment/>
    </xf>
    <xf numFmtId="49" fontId="11" fillId="0" borderId="14" xfId="0" applyNumberFormat="1" applyFont="1" applyFill="1" applyBorder="1" applyAlignment="1">
      <alignment wrapText="1"/>
    </xf>
    <xf numFmtId="164" fontId="17" fillId="0" borderId="14" xfId="0" applyNumberFormat="1" applyFont="1" applyBorder="1" applyAlignment="1">
      <alignment/>
    </xf>
    <xf numFmtId="164" fontId="17" fillId="0" borderId="20" xfId="0" applyNumberFormat="1" applyFont="1" applyBorder="1" applyAlignment="1">
      <alignment/>
    </xf>
    <xf numFmtId="164" fontId="17" fillId="0" borderId="21" xfId="0" applyNumberFormat="1" applyFont="1" applyBorder="1" applyAlignment="1">
      <alignment/>
    </xf>
    <xf numFmtId="164" fontId="17" fillId="0" borderId="21" xfId="42" applyNumberFormat="1" applyFont="1" applyBorder="1" applyAlignment="1">
      <alignment/>
    </xf>
    <xf numFmtId="49" fontId="11" fillId="0" borderId="13" xfId="0" applyNumberFormat="1" applyFont="1" applyFill="1" applyBorder="1" applyAlignment="1">
      <alignment wrapText="1"/>
    </xf>
    <xf numFmtId="164" fontId="17" fillId="0" borderId="13" xfId="0" applyNumberFormat="1" applyFont="1" applyFill="1" applyBorder="1" applyAlignment="1">
      <alignment/>
    </xf>
    <xf numFmtId="164" fontId="17" fillId="0" borderId="22" xfId="0" applyNumberFormat="1" applyFont="1" applyFill="1" applyBorder="1" applyAlignment="1">
      <alignment/>
    </xf>
    <xf numFmtId="49" fontId="11" fillId="14" borderId="13" xfId="0" applyNumberFormat="1" applyFont="1" applyFill="1" applyBorder="1" applyAlignment="1">
      <alignment wrapText="1"/>
    </xf>
    <xf numFmtId="164" fontId="17" fillId="14" borderId="13" xfId="0" applyNumberFormat="1" applyFont="1" applyFill="1" applyBorder="1" applyAlignment="1">
      <alignment/>
    </xf>
    <xf numFmtId="164" fontId="17" fillId="14" borderId="22" xfId="0" applyNumberFormat="1" applyFont="1" applyFill="1" applyBorder="1" applyAlignment="1">
      <alignment/>
    </xf>
    <xf numFmtId="164" fontId="17" fillId="0" borderId="14" xfId="42" applyNumberFormat="1" applyFont="1" applyFill="1" applyBorder="1" applyAlignment="1">
      <alignment/>
    </xf>
    <xf numFmtId="164" fontId="17" fillId="0" borderId="14" xfId="0" applyNumberFormat="1" applyFont="1" applyFill="1" applyBorder="1" applyAlignment="1">
      <alignment/>
    </xf>
    <xf numFmtId="164" fontId="17" fillId="0" borderId="20" xfId="42" applyNumberFormat="1" applyFont="1" applyFill="1" applyBorder="1" applyAlignment="1">
      <alignment/>
    </xf>
    <xf numFmtId="164" fontId="17" fillId="0" borderId="21" xfId="42" applyNumberFormat="1" applyFont="1" applyFill="1" applyBorder="1" applyAlignment="1">
      <alignment/>
    </xf>
    <xf numFmtId="164" fontId="17" fillId="0" borderId="13" xfId="42" applyNumberFormat="1" applyFont="1" applyFill="1" applyBorder="1" applyAlignment="1">
      <alignment/>
    </xf>
    <xf numFmtId="164" fontId="17" fillId="0" borderId="22" xfId="42" applyNumberFormat="1" applyFont="1" applyFill="1" applyBorder="1" applyAlignment="1">
      <alignment/>
    </xf>
    <xf numFmtId="164" fontId="17" fillId="0" borderId="20" xfId="0" applyNumberFormat="1" applyFont="1" applyFill="1" applyBorder="1" applyAlignment="1">
      <alignment/>
    </xf>
    <xf numFmtId="164" fontId="17" fillId="0" borderId="21" xfId="0" applyNumberFormat="1" applyFont="1" applyFill="1" applyBorder="1" applyAlignment="1">
      <alignment/>
    </xf>
    <xf numFmtId="164" fontId="17" fillId="0" borderId="13" xfId="42" applyNumberFormat="1" applyFont="1" applyFill="1" applyBorder="1" applyAlignment="1">
      <alignment vertical="center"/>
    </xf>
    <xf numFmtId="164" fontId="17" fillId="0" borderId="22" xfId="42" applyNumberFormat="1" applyFont="1" applyFill="1" applyBorder="1" applyAlignment="1">
      <alignment vertical="center"/>
    </xf>
    <xf numFmtId="164" fontId="0" fillId="14" borderId="14" xfId="0" applyNumberFormat="1" applyFont="1" applyFill="1" applyBorder="1" applyAlignment="1">
      <alignment/>
    </xf>
    <xf numFmtId="164" fontId="0" fillId="14" borderId="20" xfId="0" applyNumberFormat="1" applyFont="1" applyFill="1" applyBorder="1" applyAlignment="1">
      <alignment/>
    </xf>
    <xf numFmtId="164" fontId="0" fillId="14" borderId="21" xfId="0" applyNumberFormat="1" applyFont="1" applyFill="1" applyBorder="1" applyAlignment="1">
      <alignment/>
    </xf>
    <xf numFmtId="164" fontId="17" fillId="14" borderId="13" xfId="59" applyNumberFormat="1" applyFont="1" applyFill="1" applyBorder="1" applyAlignment="1">
      <alignment horizontal="center"/>
      <protection/>
    </xf>
    <xf numFmtId="164" fontId="17" fillId="14" borderId="22" xfId="59" applyNumberFormat="1" applyFont="1" applyFill="1" applyBorder="1" applyAlignment="1">
      <alignment horizontal="center"/>
      <protection/>
    </xf>
    <xf numFmtId="164" fontId="17" fillId="0" borderId="14" xfId="0" applyNumberFormat="1" applyFont="1" applyFill="1" applyBorder="1" applyAlignment="1">
      <alignment horizontal="center" vertical="top" wrapText="1"/>
    </xf>
    <xf numFmtId="164" fontId="17" fillId="0" borderId="20" xfId="0" applyNumberFormat="1" applyFont="1" applyFill="1" applyBorder="1" applyAlignment="1">
      <alignment horizontal="center" vertical="top" wrapText="1"/>
    </xf>
    <xf numFmtId="164" fontId="17" fillId="0" borderId="21" xfId="0" applyNumberFormat="1" applyFont="1" applyFill="1" applyBorder="1" applyAlignment="1">
      <alignment horizontal="center" vertical="top" wrapText="1"/>
    </xf>
    <xf numFmtId="164" fontId="17" fillId="0" borderId="13" xfId="0" applyNumberFormat="1" applyFont="1" applyFill="1" applyBorder="1" applyAlignment="1">
      <alignment horizontal="center" vertical="top" wrapText="1"/>
    </xf>
    <xf numFmtId="164" fontId="17" fillId="0" borderId="22" xfId="0" applyNumberFormat="1" applyFont="1" applyFill="1" applyBorder="1" applyAlignment="1">
      <alignment horizontal="center" vertical="top" wrapText="1"/>
    </xf>
    <xf numFmtId="49" fontId="11" fillId="0" borderId="0" xfId="0" applyNumberFormat="1" applyFont="1" applyFill="1" applyBorder="1" applyAlignment="1">
      <alignment horizontal="left" wrapText="1"/>
    </xf>
    <xf numFmtId="17" fontId="10" fillId="0" borderId="0" xfId="0" applyNumberFormat="1" applyFont="1" applyFill="1" applyBorder="1" applyAlignment="1">
      <alignment horizontal="center" vertical="top" wrapText="1"/>
    </xf>
    <xf numFmtId="0" fontId="63" fillId="0" borderId="0" xfId="0" applyFont="1" applyFill="1" applyBorder="1" applyAlignment="1">
      <alignment/>
    </xf>
    <xf numFmtId="2" fontId="17" fillId="34" borderId="10" xfId="0" applyNumberFormat="1" applyFont="1" applyFill="1" applyBorder="1" applyAlignment="1">
      <alignment/>
    </xf>
    <xf numFmtId="0" fontId="59" fillId="0" borderId="0" xfId="0" applyFont="1" applyAlignment="1">
      <alignment horizontal="left" vertical="top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8" fillId="0" borderId="25" xfId="0" applyFont="1" applyBorder="1" applyAlignment="1">
      <alignment horizontal="center"/>
    </xf>
    <xf numFmtId="49" fontId="9" fillId="0" borderId="26" xfId="0" applyNumberFormat="1" applyFont="1" applyFill="1" applyBorder="1" applyAlignment="1">
      <alignment horizontal="center" wrapText="1"/>
    </xf>
    <xf numFmtId="49" fontId="9" fillId="0" borderId="27" xfId="0" applyNumberFormat="1" applyFont="1" applyFill="1" applyBorder="1" applyAlignment="1">
      <alignment horizontal="center" wrapText="1"/>
    </xf>
    <xf numFmtId="49" fontId="9" fillId="0" borderId="28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/>
    </xf>
    <xf numFmtId="49" fontId="9" fillId="0" borderId="29" xfId="0" applyNumberFormat="1" applyFont="1" applyFill="1" applyBorder="1" applyAlignment="1">
      <alignment horizontal="center" wrapText="1"/>
    </xf>
    <xf numFmtId="49" fontId="9" fillId="0" borderId="30" xfId="0" applyNumberFormat="1" applyFont="1" applyFill="1" applyBorder="1" applyAlignment="1">
      <alignment horizontal="center" wrapText="1"/>
    </xf>
    <xf numFmtId="49" fontId="9" fillId="0" borderId="31" xfId="0" applyNumberFormat="1" applyFont="1" applyFill="1" applyBorder="1" applyAlignment="1">
      <alignment horizontal="center" wrapText="1"/>
    </xf>
    <xf numFmtId="0" fontId="22" fillId="0" borderId="25" xfId="0" applyFont="1" applyBorder="1" applyAlignment="1">
      <alignment horizontal="center"/>
    </xf>
    <xf numFmtId="49" fontId="10" fillId="0" borderId="32" xfId="0" applyNumberFormat="1" applyFont="1" applyFill="1" applyBorder="1" applyAlignment="1">
      <alignment horizontal="center" vertical="center" wrapText="1"/>
    </xf>
    <xf numFmtId="49" fontId="10" fillId="0" borderId="33" xfId="0" applyNumberFormat="1" applyFont="1" applyFill="1" applyBorder="1" applyAlignment="1">
      <alignment horizontal="center" vertical="center" wrapText="1"/>
    </xf>
    <xf numFmtId="49" fontId="10" fillId="0" borderId="34" xfId="0" applyNumberFormat="1" applyFont="1" applyFill="1" applyBorder="1" applyAlignment="1">
      <alignment horizontal="center" vertical="center" wrapText="1"/>
    </xf>
    <xf numFmtId="49" fontId="10" fillId="0" borderId="35" xfId="0" applyNumberFormat="1" applyFont="1" applyFill="1" applyBorder="1" applyAlignment="1">
      <alignment horizontal="center" vertical="center" wrapText="1"/>
    </xf>
    <xf numFmtId="49" fontId="10" fillId="0" borderId="36" xfId="0" applyNumberFormat="1" applyFont="1" applyFill="1" applyBorder="1" applyAlignment="1">
      <alignment horizontal="center" vertical="center" wrapText="1"/>
    </xf>
    <xf numFmtId="49" fontId="10" fillId="0" borderId="37" xfId="0" applyNumberFormat="1" applyFont="1" applyFill="1" applyBorder="1" applyAlignment="1">
      <alignment horizontal="center" vertical="center" wrapText="1"/>
    </xf>
    <xf numFmtId="49" fontId="7" fillId="14" borderId="38" xfId="0" applyNumberFormat="1" applyFont="1" applyFill="1" applyBorder="1" applyAlignment="1">
      <alignment horizontal="center" vertical="center" wrapText="1"/>
    </xf>
    <xf numFmtId="49" fontId="7" fillId="14" borderId="39" xfId="0" applyNumberFormat="1" applyFont="1" applyFill="1" applyBorder="1" applyAlignment="1">
      <alignment horizontal="center" vertical="center" wrapText="1"/>
    </xf>
    <xf numFmtId="49" fontId="7" fillId="14" borderId="40" xfId="0" applyNumberFormat="1" applyFont="1" applyFill="1" applyBorder="1" applyAlignment="1">
      <alignment horizontal="center" vertical="center" wrapText="1"/>
    </xf>
    <xf numFmtId="49" fontId="7" fillId="14" borderId="41" xfId="0" applyNumberFormat="1" applyFont="1" applyFill="1" applyBorder="1" applyAlignment="1">
      <alignment horizontal="center" vertical="center" wrapText="1"/>
    </xf>
    <xf numFmtId="49" fontId="7" fillId="14" borderId="42" xfId="0" applyNumberFormat="1" applyFont="1" applyFill="1" applyBorder="1" applyAlignment="1">
      <alignment horizontal="center" vertical="center" wrapText="1"/>
    </xf>
    <xf numFmtId="49" fontId="7" fillId="14" borderId="43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41" xfId="0" applyNumberFormat="1" applyFont="1" applyFill="1" applyBorder="1" applyAlignment="1">
      <alignment horizontal="center" vertical="center" wrapText="1"/>
    </xf>
    <xf numFmtId="49" fontId="17" fillId="0" borderId="42" xfId="0" applyNumberFormat="1" applyFont="1" applyFill="1" applyBorder="1" applyAlignment="1">
      <alignment horizontal="center" vertical="center" wrapText="1"/>
    </xf>
    <xf numFmtId="49" fontId="17" fillId="0" borderId="43" xfId="0" applyNumberFormat="1" applyFont="1" applyFill="1" applyBorder="1" applyAlignment="1">
      <alignment horizontal="center" vertical="center" wrapText="1"/>
    </xf>
    <xf numFmtId="49" fontId="11" fillId="13" borderId="35" xfId="0" applyNumberFormat="1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49" fontId="7" fillId="14" borderId="35" xfId="0" applyNumberFormat="1" applyFont="1" applyFill="1" applyBorder="1" applyAlignment="1">
      <alignment horizontal="center" vertical="center" wrapText="1"/>
    </xf>
    <xf numFmtId="49" fontId="7" fillId="14" borderId="36" xfId="0" applyNumberFormat="1" applyFont="1" applyFill="1" applyBorder="1" applyAlignment="1">
      <alignment horizontal="center" vertical="center" wrapText="1"/>
    </xf>
    <xf numFmtId="49" fontId="7" fillId="14" borderId="37" xfId="0" applyNumberFormat="1" applyFont="1" applyFill="1" applyBorder="1" applyAlignment="1">
      <alignment horizontal="center" vertical="center" wrapText="1"/>
    </xf>
    <xf numFmtId="49" fontId="17" fillId="14" borderId="42" xfId="0" applyNumberFormat="1" applyFont="1" applyFill="1" applyBorder="1" applyAlignment="1">
      <alignment horizontal="center" vertical="center" wrapText="1"/>
    </xf>
    <xf numFmtId="49" fontId="17" fillId="14" borderId="43" xfId="0" applyNumberFormat="1" applyFont="1" applyFill="1" applyBorder="1" applyAlignment="1">
      <alignment horizontal="center" vertical="center" wrapText="1"/>
    </xf>
    <xf numFmtId="49" fontId="7" fillId="34" borderId="35" xfId="0" applyNumberFormat="1" applyFont="1" applyFill="1" applyBorder="1" applyAlignment="1">
      <alignment horizontal="center" vertical="center" wrapText="1"/>
    </xf>
    <xf numFmtId="49" fontId="7" fillId="34" borderId="36" xfId="0" applyNumberFormat="1" applyFont="1" applyFill="1" applyBorder="1" applyAlignment="1">
      <alignment horizontal="center" vertical="center" wrapText="1"/>
    </xf>
    <xf numFmtId="49" fontId="7" fillId="34" borderId="37" xfId="0" applyNumberFormat="1" applyFont="1" applyFill="1" applyBorder="1" applyAlignment="1">
      <alignment horizontal="center" vertical="center" wrapText="1"/>
    </xf>
    <xf numFmtId="49" fontId="7" fillId="34" borderId="41" xfId="0" applyNumberFormat="1" applyFont="1" applyFill="1" applyBorder="1" applyAlignment="1">
      <alignment horizontal="center" vertical="center" wrapText="1"/>
    </xf>
    <xf numFmtId="49" fontId="17" fillId="34" borderId="42" xfId="0" applyNumberFormat="1" applyFont="1" applyFill="1" applyBorder="1" applyAlignment="1">
      <alignment horizontal="center" vertical="center" wrapText="1"/>
    </xf>
    <xf numFmtId="49" fontId="17" fillId="34" borderId="43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49" fontId="7" fillId="0" borderId="43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0" fontId="7" fillId="14" borderId="10" xfId="0" applyFont="1" applyFill="1" applyBorder="1" applyAlignment="1">
      <alignment horizontal="center" vertical="center" wrapText="1"/>
    </xf>
    <xf numFmtId="0" fontId="13" fillId="14" borderId="10" xfId="0" applyFont="1" applyFill="1" applyBorder="1" applyAlignment="1">
      <alignment horizontal="center" vertical="center"/>
    </xf>
    <xf numFmtId="49" fontId="7" fillId="13" borderId="10" xfId="0" applyNumberFormat="1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13" fillId="14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7" fillId="14" borderId="10" xfId="0" applyFont="1" applyFill="1" applyBorder="1" applyAlignment="1">
      <alignment horizontal="center" vertical="center"/>
    </xf>
    <xf numFmtId="0" fontId="13" fillId="13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6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B28" sqref="B28"/>
    </sheetView>
  </sheetViews>
  <sheetFormatPr defaultColWidth="8.8515625" defaultRowHeight="15"/>
  <cols>
    <col min="1" max="1" width="22.8515625" style="3" customWidth="1"/>
    <col min="2" max="2" width="15.28125" style="3" customWidth="1"/>
    <col min="3" max="13" width="8.8515625" style="3" customWidth="1"/>
    <col min="14" max="14" width="12.421875" style="3" customWidth="1"/>
    <col min="15" max="16384" width="8.8515625" style="3" customWidth="1"/>
  </cols>
  <sheetData>
    <row r="1" spans="1:15" ht="1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0.25">
      <c r="A3" s="1"/>
      <c r="O3" s="4"/>
    </row>
    <row r="4" spans="1:15" ht="20.25">
      <c r="A4" s="1"/>
      <c r="B4" s="212" t="s">
        <v>26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4"/>
    </row>
    <row r="5" spans="1:15" ht="19.5" thickBot="1">
      <c r="A5" s="1"/>
      <c r="B5" s="213" t="s">
        <v>23</v>
      </c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6"/>
    </row>
    <row r="6" spans="1:15" ht="16.5" thickBot="1">
      <c r="A6" s="7"/>
      <c r="B6" s="8"/>
      <c r="C6" s="215" t="s">
        <v>0</v>
      </c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1"/>
    </row>
    <row r="7" spans="1:14" ht="16.5" customHeight="1" thickTop="1">
      <c r="A7" s="9"/>
      <c r="B7" s="9"/>
      <c r="C7" s="216" t="s">
        <v>1</v>
      </c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8"/>
    </row>
    <row r="8" spans="1:14" ht="15">
      <c r="A8" s="10" t="s">
        <v>2</v>
      </c>
      <c r="B8" s="10" t="s">
        <v>3</v>
      </c>
      <c r="C8" s="11">
        <v>42370</v>
      </c>
      <c r="D8" s="11">
        <v>42401</v>
      </c>
      <c r="E8" s="11">
        <v>42430</v>
      </c>
      <c r="F8" s="11">
        <v>42461</v>
      </c>
      <c r="G8" s="11">
        <v>42491</v>
      </c>
      <c r="H8" s="11">
        <v>42522</v>
      </c>
      <c r="I8" s="11">
        <v>42552</v>
      </c>
      <c r="J8" s="11">
        <v>42583</v>
      </c>
      <c r="K8" s="11">
        <v>42614</v>
      </c>
      <c r="L8" s="11">
        <v>42644</v>
      </c>
      <c r="M8" s="11">
        <v>42675</v>
      </c>
      <c r="N8" s="11">
        <v>42705</v>
      </c>
    </row>
    <row r="9" spans="1:15" s="9" customFormat="1" ht="24.75" customHeight="1">
      <c r="A9" s="52" t="s">
        <v>4</v>
      </c>
      <c r="B9" s="13">
        <v>1</v>
      </c>
      <c r="C9" s="12">
        <v>0.2</v>
      </c>
      <c r="D9" s="12">
        <v>0.2</v>
      </c>
      <c r="E9" s="12">
        <v>0.2</v>
      </c>
      <c r="F9" s="12">
        <v>1.4</v>
      </c>
      <c r="G9" s="12">
        <v>1.5</v>
      </c>
      <c r="H9" s="12">
        <v>1.5</v>
      </c>
      <c r="I9" s="12">
        <v>1.4</v>
      </c>
      <c r="J9" s="12">
        <v>1.4</v>
      </c>
      <c r="K9" s="12">
        <v>1.4</v>
      </c>
      <c r="L9" s="12">
        <v>1.3</v>
      </c>
      <c r="M9" s="12">
        <v>0.1</v>
      </c>
      <c r="N9" s="12">
        <v>0.1</v>
      </c>
      <c r="O9" s="14"/>
    </row>
    <row r="10" spans="1:15" s="9" customFormat="1" ht="26.25" customHeight="1">
      <c r="A10" s="15" t="s">
        <v>6</v>
      </c>
      <c r="B10" s="16">
        <v>1</v>
      </c>
      <c r="C10" s="17">
        <v>0</v>
      </c>
      <c r="D10" s="17">
        <v>0</v>
      </c>
      <c r="E10" s="17">
        <v>0</v>
      </c>
      <c r="F10" s="17">
        <v>0</v>
      </c>
      <c r="G10" s="17">
        <v>9.6</v>
      </c>
      <c r="H10" s="17">
        <v>9.8</v>
      </c>
      <c r="I10" s="17">
        <v>10.3</v>
      </c>
      <c r="J10" s="17">
        <v>10.4</v>
      </c>
      <c r="K10" s="17">
        <v>10.6</v>
      </c>
      <c r="L10" s="17">
        <v>10</v>
      </c>
      <c r="M10" s="17">
        <v>0</v>
      </c>
      <c r="N10" s="17">
        <v>0</v>
      </c>
      <c r="O10" s="14"/>
    </row>
    <row r="11" spans="1:15" s="9" customFormat="1" ht="24.75" customHeight="1">
      <c r="A11" s="52" t="s">
        <v>7</v>
      </c>
      <c r="B11" s="13">
        <v>1</v>
      </c>
      <c r="C11" s="12">
        <v>0</v>
      </c>
      <c r="D11" s="12">
        <v>0</v>
      </c>
      <c r="E11" s="12">
        <v>0</v>
      </c>
      <c r="F11" s="12">
        <v>0</v>
      </c>
      <c r="G11" s="12">
        <v>11</v>
      </c>
      <c r="H11" s="12">
        <v>11.15</v>
      </c>
      <c r="I11" s="12">
        <v>9.8</v>
      </c>
      <c r="J11" s="12">
        <v>11.9</v>
      </c>
      <c r="K11" s="12">
        <v>12.4</v>
      </c>
      <c r="L11" s="12">
        <v>11.4</v>
      </c>
      <c r="M11" s="12">
        <v>0</v>
      </c>
      <c r="N11" s="12">
        <v>0</v>
      </c>
      <c r="O11" s="14"/>
    </row>
    <row r="12" spans="1:15" s="9" customFormat="1" ht="26.25" customHeight="1">
      <c r="A12" s="15" t="s">
        <v>12</v>
      </c>
      <c r="B12" s="16">
        <v>1</v>
      </c>
      <c r="C12" s="17">
        <v>1.6</v>
      </c>
      <c r="D12" s="17">
        <v>1.6</v>
      </c>
      <c r="E12" s="17">
        <v>1.8</v>
      </c>
      <c r="F12" s="17">
        <v>2.1</v>
      </c>
      <c r="G12" s="17">
        <v>2</v>
      </c>
      <c r="H12" s="17">
        <v>1.6</v>
      </c>
      <c r="I12" s="17">
        <v>1.8</v>
      </c>
      <c r="J12" s="17">
        <v>1.8</v>
      </c>
      <c r="K12" s="17">
        <v>2</v>
      </c>
      <c r="L12" s="17">
        <v>2</v>
      </c>
      <c r="M12" s="17">
        <v>4.5</v>
      </c>
      <c r="N12" s="17">
        <v>2.9</v>
      </c>
      <c r="O12" s="14"/>
    </row>
    <row r="13" spans="1:15" s="9" customFormat="1" ht="24.75" customHeight="1">
      <c r="A13" s="52" t="s">
        <v>13</v>
      </c>
      <c r="B13" s="13">
        <v>1</v>
      </c>
      <c r="C13" s="12">
        <v>2.3</v>
      </c>
      <c r="D13" s="12">
        <v>3</v>
      </c>
      <c r="E13" s="12">
        <v>1.3</v>
      </c>
      <c r="F13" s="12">
        <v>4.3</v>
      </c>
      <c r="G13" s="12">
        <v>3.8</v>
      </c>
      <c r="H13" s="12">
        <v>1.6</v>
      </c>
      <c r="I13" s="12">
        <v>2.3</v>
      </c>
      <c r="J13" s="12">
        <v>2.4</v>
      </c>
      <c r="K13" s="12">
        <v>3.4</v>
      </c>
      <c r="L13" s="12">
        <v>4.3</v>
      </c>
      <c r="M13" s="12">
        <v>4.1</v>
      </c>
      <c r="N13" s="12">
        <v>3.5</v>
      </c>
      <c r="O13" s="14"/>
    </row>
    <row r="14" spans="1:15" s="9" customFormat="1" ht="60">
      <c r="A14" s="15" t="s">
        <v>78</v>
      </c>
      <c r="B14" s="16">
        <v>1</v>
      </c>
      <c r="C14" s="17">
        <v>0</v>
      </c>
      <c r="D14" s="17">
        <v>0</v>
      </c>
      <c r="E14" s="17">
        <v>0</v>
      </c>
      <c r="F14" s="17">
        <v>1.7</v>
      </c>
      <c r="G14" s="17">
        <v>1.9</v>
      </c>
      <c r="H14" s="17">
        <v>2.2</v>
      </c>
      <c r="I14" s="17">
        <v>2.9</v>
      </c>
      <c r="J14" s="17">
        <v>3.3</v>
      </c>
      <c r="K14" s="17">
        <v>4.3</v>
      </c>
      <c r="L14" s="17">
        <v>3.3</v>
      </c>
      <c r="M14" s="17">
        <v>0.2</v>
      </c>
      <c r="N14" s="17">
        <v>0</v>
      </c>
      <c r="O14" s="14"/>
    </row>
    <row r="15" spans="1:15" s="9" customFormat="1" ht="60">
      <c r="A15" s="52" t="s">
        <v>79</v>
      </c>
      <c r="B15" s="13">
        <v>1</v>
      </c>
      <c r="C15" s="12">
        <v>0</v>
      </c>
      <c r="D15" s="12">
        <v>0</v>
      </c>
      <c r="E15" s="12">
        <v>0</v>
      </c>
      <c r="F15" s="12">
        <v>0.8</v>
      </c>
      <c r="G15" s="12">
        <v>1.2</v>
      </c>
      <c r="H15" s="12">
        <v>1.2</v>
      </c>
      <c r="I15" s="12">
        <v>2</v>
      </c>
      <c r="J15" s="12">
        <v>2.3</v>
      </c>
      <c r="K15" s="12">
        <v>2.6</v>
      </c>
      <c r="L15" s="12">
        <v>1.8</v>
      </c>
      <c r="M15" s="12">
        <v>0.3</v>
      </c>
      <c r="N15" s="12">
        <v>0</v>
      </c>
      <c r="O15" s="14"/>
    </row>
    <row r="16" spans="1:15" s="9" customFormat="1" ht="26.25" customHeight="1">
      <c r="A16" s="15" t="s">
        <v>16</v>
      </c>
      <c r="B16" s="16">
        <v>1</v>
      </c>
      <c r="C16" s="17">
        <v>0</v>
      </c>
      <c r="D16" s="17">
        <v>0</v>
      </c>
      <c r="E16" s="17">
        <v>0</v>
      </c>
      <c r="F16" s="17">
        <v>0</v>
      </c>
      <c r="G16" s="17">
        <v>5.1</v>
      </c>
      <c r="H16" s="17">
        <v>4.9</v>
      </c>
      <c r="I16" s="17">
        <v>9.2</v>
      </c>
      <c r="J16" s="17">
        <v>11.2</v>
      </c>
      <c r="K16" s="17">
        <v>12.1</v>
      </c>
      <c r="L16" s="17">
        <v>7.9</v>
      </c>
      <c r="M16" s="17">
        <v>0</v>
      </c>
      <c r="N16" s="17">
        <v>0</v>
      </c>
      <c r="O16" s="14"/>
    </row>
    <row r="17" spans="1:15" s="9" customFormat="1" ht="24.75" customHeight="1">
      <c r="A17" s="52" t="s">
        <v>17</v>
      </c>
      <c r="B17" s="13">
        <v>1</v>
      </c>
      <c r="C17" s="12">
        <v>0</v>
      </c>
      <c r="D17" s="12">
        <v>0</v>
      </c>
      <c r="E17" s="12">
        <v>0</v>
      </c>
      <c r="F17" s="12">
        <v>0</v>
      </c>
      <c r="G17" s="12">
        <v>1.8</v>
      </c>
      <c r="H17" s="12">
        <v>1.9</v>
      </c>
      <c r="I17" s="12">
        <v>2.6</v>
      </c>
      <c r="J17" s="12">
        <v>3.2</v>
      </c>
      <c r="K17" s="12">
        <v>3.2</v>
      </c>
      <c r="L17" s="12">
        <v>2.4</v>
      </c>
      <c r="M17" s="12">
        <v>0</v>
      </c>
      <c r="N17" s="12">
        <v>0</v>
      </c>
      <c r="O17" s="14"/>
    </row>
    <row r="18" spans="1:14" ht="30">
      <c r="A18" s="20" t="s">
        <v>18</v>
      </c>
      <c r="B18" s="21"/>
      <c r="C18" s="22">
        <f>SUM(C9:C17)</f>
        <v>4.1</v>
      </c>
      <c r="D18" s="22">
        <f aca="true" t="shared" si="0" ref="D18:N18">SUM(D9:D17)</f>
        <v>4.8</v>
      </c>
      <c r="E18" s="22">
        <f t="shared" si="0"/>
        <v>3.3</v>
      </c>
      <c r="F18" s="22">
        <f t="shared" si="0"/>
        <v>10.3</v>
      </c>
      <c r="G18" s="22">
        <f t="shared" si="0"/>
        <v>37.9</v>
      </c>
      <c r="H18" s="22">
        <f t="shared" si="0"/>
        <v>35.85</v>
      </c>
      <c r="I18" s="22">
        <f t="shared" si="0"/>
        <v>42.300000000000004</v>
      </c>
      <c r="J18" s="22">
        <f t="shared" si="0"/>
        <v>47.900000000000006</v>
      </c>
      <c r="K18" s="22">
        <f t="shared" si="0"/>
        <v>52</v>
      </c>
      <c r="L18" s="22">
        <f t="shared" si="0"/>
        <v>44.4</v>
      </c>
      <c r="M18" s="22">
        <f t="shared" si="0"/>
        <v>9.2</v>
      </c>
      <c r="N18" s="22">
        <f t="shared" si="0"/>
        <v>6.5</v>
      </c>
    </row>
    <row r="19" spans="1:14" s="9" customFormat="1" ht="15">
      <c r="A19" s="23"/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15">
      <c r="A20" s="211" t="s">
        <v>19</v>
      </c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</row>
    <row r="21" spans="1:14" ht="15">
      <c r="A21" s="211" t="s">
        <v>20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</row>
    <row r="22" spans="1:14" ht="15">
      <c r="A22" s="211" t="s">
        <v>21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</row>
    <row r="23" spans="1:14" ht="15">
      <c r="A23" s="45" t="s">
        <v>24</v>
      </c>
      <c r="B23" s="26"/>
      <c r="C23" s="27"/>
      <c r="D23" s="27"/>
      <c r="E23" s="27"/>
      <c r="F23" s="27"/>
      <c r="G23" s="28"/>
      <c r="H23" s="27"/>
      <c r="I23" s="28"/>
      <c r="J23" s="27"/>
      <c r="K23" s="28"/>
      <c r="L23" s="27"/>
      <c r="M23" s="27"/>
      <c r="N23" s="27"/>
    </row>
    <row r="24" spans="3:14" ht="15"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3:14" ht="15">
      <c r="C25" s="27"/>
      <c r="D25" s="27"/>
      <c r="E25" s="27"/>
      <c r="F25" s="27"/>
      <c r="G25" s="28"/>
      <c r="H25" s="27"/>
      <c r="I25" s="28"/>
      <c r="J25" s="27"/>
      <c r="K25" s="28"/>
      <c r="L25" s="27"/>
      <c r="M25" s="27"/>
      <c r="N25" s="27"/>
    </row>
    <row r="26" s="9" customFormat="1" ht="14.25" customHeight="1">
      <c r="O26" s="14"/>
    </row>
    <row r="27" spans="1:15" s="9" customFormat="1" ht="14.25" customHeight="1">
      <c r="A27" s="42" t="s">
        <v>5</v>
      </c>
      <c r="B27" s="43"/>
      <c r="C27" s="49">
        <v>0</v>
      </c>
      <c r="D27" s="49">
        <v>0</v>
      </c>
      <c r="E27" s="49">
        <v>0</v>
      </c>
      <c r="F27" s="49">
        <v>0</v>
      </c>
      <c r="G27" s="49">
        <v>1.6</v>
      </c>
      <c r="H27" s="49">
        <v>1.6</v>
      </c>
      <c r="I27" s="49">
        <v>1.6</v>
      </c>
      <c r="J27" s="49">
        <v>1.8</v>
      </c>
      <c r="K27" s="49">
        <v>1.7</v>
      </c>
      <c r="L27" s="49">
        <v>1.8</v>
      </c>
      <c r="M27" s="49">
        <v>0</v>
      </c>
      <c r="N27" s="49">
        <v>0</v>
      </c>
      <c r="O27" s="14"/>
    </row>
    <row r="28" spans="1:16" s="9" customFormat="1" ht="14.25" customHeight="1">
      <c r="A28" s="44" t="s">
        <v>27</v>
      </c>
      <c r="B28" s="43">
        <v>1</v>
      </c>
      <c r="C28" s="49">
        <v>5</v>
      </c>
      <c r="D28" s="49">
        <v>6.6</v>
      </c>
      <c r="E28" s="49">
        <v>7.9</v>
      </c>
      <c r="F28" s="49">
        <v>10.2</v>
      </c>
      <c r="G28" s="49">
        <v>8.4</v>
      </c>
      <c r="H28" s="49">
        <v>8.8</v>
      </c>
      <c r="I28" s="49">
        <v>9.7</v>
      </c>
      <c r="J28" s="49">
        <v>10.3</v>
      </c>
      <c r="K28" s="49">
        <v>10.5</v>
      </c>
      <c r="L28" s="49">
        <v>9.1</v>
      </c>
      <c r="M28" s="49">
        <v>10.3</v>
      </c>
      <c r="N28" s="49">
        <v>9.9</v>
      </c>
      <c r="O28" s="14"/>
      <c r="P28" s="46"/>
    </row>
    <row r="29" spans="1:14" ht="15">
      <c r="A29" s="42" t="s">
        <v>8</v>
      </c>
      <c r="B29" s="43" t="s">
        <v>9</v>
      </c>
      <c r="C29" s="49">
        <v>0</v>
      </c>
      <c r="D29" s="49">
        <v>0</v>
      </c>
      <c r="E29" s="49">
        <v>2.3</v>
      </c>
      <c r="F29" s="49">
        <v>2.6</v>
      </c>
      <c r="G29" s="49">
        <v>7</v>
      </c>
      <c r="H29" s="49">
        <v>7.5</v>
      </c>
      <c r="I29" s="49">
        <v>7.9</v>
      </c>
      <c r="J29" s="49">
        <v>8</v>
      </c>
      <c r="K29" s="49">
        <v>8.2</v>
      </c>
      <c r="L29" s="49">
        <v>6.9</v>
      </c>
      <c r="M29" s="49">
        <v>2.3</v>
      </c>
      <c r="N29" s="49">
        <v>2.2</v>
      </c>
    </row>
    <row r="30" spans="1:14" ht="15">
      <c r="A30" s="44" t="s">
        <v>10</v>
      </c>
      <c r="B30" s="43" t="s">
        <v>11</v>
      </c>
      <c r="C30" s="49">
        <v>0</v>
      </c>
      <c r="D30" s="49">
        <v>0</v>
      </c>
      <c r="E30" s="49">
        <v>0</v>
      </c>
      <c r="F30" s="49">
        <v>3.8</v>
      </c>
      <c r="G30" s="49">
        <v>14.9</v>
      </c>
      <c r="H30" s="49">
        <v>17.5</v>
      </c>
      <c r="I30" s="49">
        <v>19.1</v>
      </c>
      <c r="J30" s="49">
        <v>22.1</v>
      </c>
      <c r="K30" s="49">
        <v>22.7</v>
      </c>
      <c r="L30" s="49">
        <v>18.5</v>
      </c>
      <c r="M30" s="49">
        <v>3.1</v>
      </c>
      <c r="N30" s="49">
        <v>0</v>
      </c>
    </row>
    <row r="31" spans="1:14" ht="15">
      <c r="A31" s="42" t="s">
        <v>14</v>
      </c>
      <c r="B31" s="43" t="s">
        <v>11</v>
      </c>
      <c r="C31" s="43">
        <v>1.7</v>
      </c>
      <c r="D31" s="49">
        <v>1.7</v>
      </c>
      <c r="E31" s="49">
        <v>0</v>
      </c>
      <c r="F31" s="49">
        <v>2.4</v>
      </c>
      <c r="G31" s="49">
        <v>2.6</v>
      </c>
      <c r="H31" s="49">
        <v>2.9</v>
      </c>
      <c r="I31" s="49">
        <v>3.8</v>
      </c>
      <c r="J31" s="49">
        <v>4.4</v>
      </c>
      <c r="K31" s="49">
        <v>5.7</v>
      </c>
      <c r="L31" s="49">
        <v>4.3</v>
      </c>
      <c r="M31" s="49">
        <v>0</v>
      </c>
      <c r="N31" s="49">
        <v>0.7</v>
      </c>
    </row>
    <row r="32" spans="1:14" ht="30">
      <c r="A32" s="20" t="s">
        <v>25</v>
      </c>
      <c r="B32" s="21"/>
      <c r="C32" s="22">
        <f>SUM(C27:C31)</f>
        <v>6.7</v>
      </c>
      <c r="D32" s="22">
        <f aca="true" t="shared" si="1" ref="D32:N32">SUM(D27:D31)</f>
        <v>8.299999999999999</v>
      </c>
      <c r="E32" s="22">
        <f t="shared" si="1"/>
        <v>10.2</v>
      </c>
      <c r="F32" s="22">
        <f t="shared" si="1"/>
        <v>18.999999999999996</v>
      </c>
      <c r="G32" s="22">
        <f t="shared" si="1"/>
        <v>34.5</v>
      </c>
      <c r="H32" s="22">
        <f t="shared" si="1"/>
        <v>38.3</v>
      </c>
      <c r="I32" s="22">
        <f t="shared" si="1"/>
        <v>42.099999999999994</v>
      </c>
      <c r="J32" s="22">
        <f t="shared" si="1"/>
        <v>46.6</v>
      </c>
      <c r="K32" s="22">
        <f t="shared" si="1"/>
        <v>48.8</v>
      </c>
      <c r="L32" s="22">
        <f t="shared" si="1"/>
        <v>40.599999999999994</v>
      </c>
      <c r="M32" s="22">
        <f t="shared" si="1"/>
        <v>15.700000000000001</v>
      </c>
      <c r="N32" s="22">
        <f t="shared" si="1"/>
        <v>12.8</v>
      </c>
    </row>
    <row r="33" spans="3:14" ht="15"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spans="3:14" ht="15"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</row>
    <row r="35" spans="3:14" ht="15"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</row>
    <row r="36" spans="3:14" ht="15"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3:14" ht="15"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</row>
    <row r="38" spans="3:14" ht="15"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</row>
  </sheetData>
  <sheetProtection/>
  <mergeCells count="7">
    <mergeCell ref="A22:N22"/>
    <mergeCell ref="B4:N4"/>
    <mergeCell ref="B5:N5"/>
    <mergeCell ref="C6:N6"/>
    <mergeCell ref="C7:N7"/>
    <mergeCell ref="A20:N20"/>
    <mergeCell ref="A21:N2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8"/>
  <sheetViews>
    <sheetView tabSelected="1" zoomScale="85" zoomScaleNormal="85" zoomScalePageLayoutView="0" workbookViewId="0" topLeftCell="A1">
      <selection activeCell="F3" sqref="F3"/>
    </sheetView>
  </sheetViews>
  <sheetFormatPr defaultColWidth="8.8515625" defaultRowHeight="15"/>
  <cols>
    <col min="1" max="1" width="23.28125" style="0" customWidth="1"/>
    <col min="2" max="2" width="15.28125" style="0" customWidth="1"/>
    <col min="3" max="6" width="10.421875" style="0" bestFit="1" customWidth="1"/>
    <col min="7" max="7" width="10.7109375" style="0" bestFit="1" customWidth="1"/>
    <col min="8" max="8" width="10.421875" style="0" bestFit="1" customWidth="1"/>
    <col min="9" max="10" width="10.7109375" style="0" bestFit="1" customWidth="1"/>
    <col min="11" max="11" width="11.421875" style="0" bestFit="1" customWidth="1"/>
    <col min="12" max="12" width="11.28125" style="0" bestFit="1" customWidth="1"/>
    <col min="13" max="13" width="10.7109375" style="0" bestFit="1" customWidth="1"/>
    <col min="14" max="14" width="10.421875" style="0" bestFit="1" customWidth="1"/>
  </cols>
  <sheetData>
    <row r="1" spans="1:15" ht="15">
      <c r="A1" s="29"/>
      <c r="B1" s="219" t="s">
        <v>22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</row>
    <row r="2" spans="1:15" ht="15">
      <c r="A2" s="29"/>
      <c r="B2" s="29"/>
      <c r="C2" s="30">
        <v>1.096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20.25">
      <c r="A3" s="30"/>
      <c r="O3" s="5"/>
    </row>
    <row r="4" spans="1:15" ht="20.25">
      <c r="A4" s="30"/>
      <c r="B4" s="212" t="s">
        <v>26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5"/>
    </row>
    <row r="5" spans="1:15" ht="19.5" thickBot="1">
      <c r="A5" s="30"/>
      <c r="B5" s="213" t="s">
        <v>23</v>
      </c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31"/>
    </row>
    <row r="6" spans="1:15" ht="16.5" thickBot="1">
      <c r="A6" s="32"/>
      <c r="B6" s="33"/>
      <c r="C6" s="215" t="s">
        <v>0</v>
      </c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30"/>
    </row>
    <row r="7" spans="1:14" ht="17.25" thickBot="1" thickTop="1">
      <c r="A7" s="34"/>
      <c r="B7" s="34"/>
      <c r="C7" s="220" t="s">
        <v>1</v>
      </c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2"/>
    </row>
    <row r="8" spans="1:14" ht="27" customHeight="1" thickBot="1" thickTop="1">
      <c r="A8" s="35" t="s">
        <v>2</v>
      </c>
      <c r="B8" s="35" t="s">
        <v>3</v>
      </c>
      <c r="C8" s="36">
        <v>42370</v>
      </c>
      <c r="D8" s="36">
        <v>42401</v>
      </c>
      <c r="E8" s="36">
        <v>42430</v>
      </c>
      <c r="F8" s="36">
        <v>42461</v>
      </c>
      <c r="G8" s="36">
        <v>42491</v>
      </c>
      <c r="H8" s="36">
        <v>42522</v>
      </c>
      <c r="I8" s="36">
        <v>42552</v>
      </c>
      <c r="J8" s="36">
        <v>42583</v>
      </c>
      <c r="K8" s="36">
        <v>42614</v>
      </c>
      <c r="L8" s="36">
        <v>42644</v>
      </c>
      <c r="M8" s="36">
        <v>42675</v>
      </c>
      <c r="N8" s="36">
        <v>42705</v>
      </c>
    </row>
    <row r="9" spans="1:15" ht="24.75" customHeight="1">
      <c r="A9" s="52" t="s">
        <v>4</v>
      </c>
      <c r="B9" s="13">
        <v>1</v>
      </c>
      <c r="C9" s="12">
        <f>'SDG&amp;E Program Totals'!C9*'SDG&amp;E Program Totals w.DLF'!$C$2</f>
        <v>0.21920000000000003</v>
      </c>
      <c r="D9" s="12">
        <f>'SDG&amp;E Program Totals'!D9*'SDG&amp;E Program Totals w.DLF'!$C$2</f>
        <v>0.21920000000000003</v>
      </c>
      <c r="E9" s="12">
        <f>'SDG&amp;E Program Totals'!E9*'SDG&amp;E Program Totals w.DLF'!$C$2</f>
        <v>0.21920000000000003</v>
      </c>
      <c r="F9" s="12">
        <f>'SDG&amp;E Program Totals'!F9*'SDG&amp;E Program Totals w.DLF'!$C$2</f>
        <v>1.5344</v>
      </c>
      <c r="G9" s="12">
        <f>'SDG&amp;E Program Totals'!G9*'SDG&amp;E Program Totals w.DLF'!$C$2</f>
        <v>1.6440000000000001</v>
      </c>
      <c r="H9" s="12">
        <f>'SDG&amp;E Program Totals'!H9*'SDG&amp;E Program Totals w.DLF'!$C$2</f>
        <v>1.6440000000000001</v>
      </c>
      <c r="I9" s="12">
        <f>'SDG&amp;E Program Totals'!I9*'SDG&amp;E Program Totals w.DLF'!$C$2</f>
        <v>1.5344</v>
      </c>
      <c r="J9" s="12">
        <f>'SDG&amp;E Program Totals'!J9*'SDG&amp;E Program Totals w.DLF'!$C$2</f>
        <v>1.5344</v>
      </c>
      <c r="K9" s="12">
        <f>'SDG&amp;E Program Totals'!K9*'SDG&amp;E Program Totals w.DLF'!$C$2</f>
        <v>1.5344</v>
      </c>
      <c r="L9" s="12">
        <f>'SDG&amp;E Program Totals'!L9*'SDG&amp;E Program Totals w.DLF'!$C$2</f>
        <v>1.4248</v>
      </c>
      <c r="M9" s="12">
        <f>'SDG&amp;E Program Totals'!M9*'SDG&amp;E Program Totals w.DLF'!$C$2</f>
        <v>0.10960000000000002</v>
      </c>
      <c r="N9" s="12">
        <f>'SDG&amp;E Program Totals'!N9*'SDG&amp;E Program Totals w.DLF'!$C$2</f>
        <v>0.10960000000000002</v>
      </c>
      <c r="O9" s="37"/>
    </row>
    <row r="10" spans="1:15" s="19" customFormat="1" ht="15">
      <c r="A10" s="15" t="s">
        <v>6</v>
      </c>
      <c r="B10" s="16">
        <v>1</v>
      </c>
      <c r="C10" s="17">
        <f>'SDG&amp;E Program Totals'!C10*'SDG&amp;E Program Totals w.DLF'!$C$2</f>
        <v>0</v>
      </c>
      <c r="D10" s="17">
        <f>'SDG&amp;E Program Totals'!D10*'SDG&amp;E Program Totals w.DLF'!$C$2</f>
        <v>0</v>
      </c>
      <c r="E10" s="17">
        <f>'SDG&amp;E Program Totals'!E10*'SDG&amp;E Program Totals w.DLF'!$C$2</f>
        <v>0</v>
      </c>
      <c r="F10" s="17">
        <f>'SDG&amp;E Program Totals'!F10*'SDG&amp;E Program Totals w.DLF'!$C$2</f>
        <v>0</v>
      </c>
      <c r="G10" s="17">
        <f>'SDG&amp;E Program Totals'!G10*'SDG&amp;E Program Totals w.DLF'!$C$2</f>
        <v>10.521600000000001</v>
      </c>
      <c r="H10" s="17">
        <f>'SDG&amp;E Program Totals'!H10*'SDG&amp;E Program Totals w.DLF'!$C$2</f>
        <v>10.740800000000002</v>
      </c>
      <c r="I10" s="17">
        <f>'SDG&amp;E Program Totals'!I10*'SDG&amp;E Program Totals w.DLF'!$C$2</f>
        <v>11.288800000000002</v>
      </c>
      <c r="J10" s="17">
        <f>'SDG&amp;E Program Totals'!J10*'SDG&amp;E Program Totals w.DLF'!$C$2</f>
        <v>11.3984</v>
      </c>
      <c r="K10" s="17">
        <f>'SDG&amp;E Program Totals'!K10*'SDG&amp;E Program Totals w.DLF'!$C$2</f>
        <v>11.617600000000001</v>
      </c>
      <c r="L10" s="17">
        <f>'SDG&amp;E Program Totals'!L10*'SDG&amp;E Program Totals w.DLF'!$C$2</f>
        <v>10.96</v>
      </c>
      <c r="M10" s="17">
        <f>'SDG&amp;E Program Totals'!M10*'SDG&amp;E Program Totals w.DLF'!$C$2</f>
        <v>0</v>
      </c>
      <c r="N10" s="17">
        <f>'SDG&amp;E Program Totals'!N10*'SDG&amp;E Program Totals w.DLF'!$C$2</f>
        <v>0</v>
      </c>
      <c r="O10" s="18"/>
    </row>
    <row r="11" spans="1:15" ht="24.75" customHeight="1">
      <c r="A11" s="52" t="s">
        <v>7</v>
      </c>
      <c r="B11" s="13">
        <v>1</v>
      </c>
      <c r="C11" s="12">
        <f>'SDG&amp;E Program Totals'!C11*'SDG&amp;E Program Totals w.DLF'!$C$2</f>
        <v>0</v>
      </c>
      <c r="D11" s="12">
        <f>'SDG&amp;E Program Totals'!D11*'SDG&amp;E Program Totals w.DLF'!$C$2</f>
        <v>0</v>
      </c>
      <c r="E11" s="12">
        <f>'SDG&amp;E Program Totals'!E11*'SDG&amp;E Program Totals w.DLF'!$C$2</f>
        <v>0</v>
      </c>
      <c r="F11" s="12">
        <f>'SDG&amp;E Program Totals'!F11*'SDG&amp;E Program Totals w.DLF'!$C$2</f>
        <v>0</v>
      </c>
      <c r="G11" s="12">
        <f>'SDG&amp;E Program Totals'!G11*'SDG&amp;E Program Totals w.DLF'!$C$2</f>
        <v>12.056000000000001</v>
      </c>
      <c r="H11" s="12">
        <f>'SDG&amp;E Program Totals'!H11*'SDG&amp;E Program Totals w.DLF'!$C$2</f>
        <v>12.220400000000001</v>
      </c>
      <c r="I11" s="12">
        <f>'SDG&amp;E Program Totals'!I11*'SDG&amp;E Program Totals w.DLF'!$C$2</f>
        <v>10.740800000000002</v>
      </c>
      <c r="J11" s="12">
        <f>'SDG&amp;E Program Totals'!J11*'SDG&amp;E Program Totals w.DLF'!$C$2</f>
        <v>13.0424</v>
      </c>
      <c r="K11" s="12">
        <f>'SDG&amp;E Program Totals'!K11*'SDG&amp;E Program Totals w.DLF'!$C$2</f>
        <v>13.5904</v>
      </c>
      <c r="L11" s="12">
        <f>'SDG&amp;E Program Totals'!L11*'SDG&amp;E Program Totals w.DLF'!$C$2</f>
        <v>12.4944</v>
      </c>
      <c r="M11" s="12">
        <f>'SDG&amp;E Program Totals'!M11*'SDG&amp;E Program Totals w.DLF'!$C$2</f>
        <v>0</v>
      </c>
      <c r="N11" s="12">
        <f>'SDG&amp;E Program Totals'!N11*'SDG&amp;E Program Totals w.DLF'!$C$2</f>
        <v>0</v>
      </c>
      <c r="O11" s="37"/>
    </row>
    <row r="12" spans="1:15" s="19" customFormat="1" ht="15">
      <c r="A12" s="15" t="s">
        <v>12</v>
      </c>
      <c r="B12" s="16">
        <v>1</v>
      </c>
      <c r="C12" s="17">
        <f>'SDG&amp;E Program Totals'!C12*'SDG&amp;E Program Totals w.DLF'!$C$2</f>
        <v>1.7536000000000003</v>
      </c>
      <c r="D12" s="17">
        <f>'SDG&amp;E Program Totals'!D12*'SDG&amp;E Program Totals w.DLF'!$C$2</f>
        <v>1.7536000000000003</v>
      </c>
      <c r="E12" s="17">
        <f>'SDG&amp;E Program Totals'!E12*'SDG&amp;E Program Totals w.DLF'!$C$2</f>
        <v>1.9728</v>
      </c>
      <c r="F12" s="17">
        <f>'SDG&amp;E Program Totals'!F12*'SDG&amp;E Program Totals w.DLF'!$C$2</f>
        <v>2.3016</v>
      </c>
      <c r="G12" s="17">
        <f>'SDG&amp;E Program Totals'!G12*'SDG&amp;E Program Totals w.DLF'!$C$2</f>
        <v>2.192</v>
      </c>
      <c r="H12" s="17">
        <f>'SDG&amp;E Program Totals'!H12*'SDG&amp;E Program Totals w.DLF'!$C$2</f>
        <v>1.7536000000000003</v>
      </c>
      <c r="I12" s="17">
        <f>'SDG&amp;E Program Totals'!I12*'SDG&amp;E Program Totals w.DLF'!$C$2</f>
        <v>1.9728</v>
      </c>
      <c r="J12" s="17">
        <f>'SDG&amp;E Program Totals'!J12*'SDG&amp;E Program Totals w.DLF'!$C$2</f>
        <v>1.9728</v>
      </c>
      <c r="K12" s="17">
        <f>'SDG&amp;E Program Totals'!K12*'SDG&amp;E Program Totals w.DLF'!$C$2</f>
        <v>2.192</v>
      </c>
      <c r="L12" s="17">
        <f>'SDG&amp;E Program Totals'!L12*'SDG&amp;E Program Totals w.DLF'!$C$2</f>
        <v>2.192</v>
      </c>
      <c r="M12" s="17">
        <f>'SDG&amp;E Program Totals'!M12*'SDG&amp;E Program Totals w.DLF'!$C$2</f>
        <v>4.932</v>
      </c>
      <c r="N12" s="17">
        <f>'SDG&amp;E Program Totals'!N12*'SDG&amp;E Program Totals w.DLF'!$C$2</f>
        <v>3.1784000000000003</v>
      </c>
      <c r="O12" s="18"/>
    </row>
    <row r="13" spans="1:15" ht="24.75" customHeight="1">
      <c r="A13" s="52" t="s">
        <v>13</v>
      </c>
      <c r="B13" s="13">
        <v>1</v>
      </c>
      <c r="C13" s="12">
        <f>'SDG&amp;E Program Totals'!C13*'SDG&amp;E Program Totals w.DLF'!$C$2</f>
        <v>2.5208</v>
      </c>
      <c r="D13" s="12">
        <f>'SDG&amp;E Program Totals'!D13*'SDG&amp;E Program Totals w.DLF'!$C$2</f>
        <v>3.2880000000000003</v>
      </c>
      <c r="E13" s="12">
        <f>'SDG&amp;E Program Totals'!E13*'SDG&amp;E Program Totals w.DLF'!$C$2</f>
        <v>1.4248</v>
      </c>
      <c r="F13" s="12">
        <f>'SDG&amp;E Program Totals'!F13*'SDG&amp;E Program Totals w.DLF'!$C$2</f>
        <v>4.7128000000000005</v>
      </c>
      <c r="G13" s="12">
        <f>'SDG&amp;E Program Totals'!G13*'SDG&amp;E Program Totals w.DLF'!$C$2</f>
        <v>4.1648000000000005</v>
      </c>
      <c r="H13" s="12">
        <f>'SDG&amp;E Program Totals'!H13*'SDG&amp;E Program Totals w.DLF'!$C$2</f>
        <v>1.7536000000000003</v>
      </c>
      <c r="I13" s="12">
        <f>'SDG&amp;E Program Totals'!I13*'SDG&amp;E Program Totals w.DLF'!$C$2</f>
        <v>2.5208</v>
      </c>
      <c r="J13" s="12">
        <f>'SDG&amp;E Program Totals'!J13*'SDG&amp;E Program Totals w.DLF'!$C$2</f>
        <v>2.6304000000000003</v>
      </c>
      <c r="K13" s="12">
        <f>'SDG&amp;E Program Totals'!K13*'SDG&amp;E Program Totals w.DLF'!$C$2</f>
        <v>3.7264000000000004</v>
      </c>
      <c r="L13" s="12">
        <f>'SDG&amp;E Program Totals'!L13*'SDG&amp;E Program Totals w.DLF'!$C$2</f>
        <v>4.7128000000000005</v>
      </c>
      <c r="M13" s="12">
        <f>'SDG&amp;E Program Totals'!M13*'SDG&amp;E Program Totals w.DLF'!$C$2</f>
        <v>4.4936</v>
      </c>
      <c r="N13" s="12">
        <f>'SDG&amp;E Program Totals'!N13*'SDG&amp;E Program Totals w.DLF'!$C$2</f>
        <v>3.8360000000000003</v>
      </c>
      <c r="O13" s="37"/>
    </row>
    <row r="14" spans="1:15" s="19" customFormat="1" ht="60">
      <c r="A14" s="15" t="s">
        <v>78</v>
      </c>
      <c r="B14" s="16">
        <v>1</v>
      </c>
      <c r="C14" s="17">
        <f>'SDG&amp;E Program Totals'!C14*'SDG&amp;E Program Totals w.DLF'!$C$2</f>
        <v>0</v>
      </c>
      <c r="D14" s="17">
        <f>'SDG&amp;E Program Totals'!D14*'SDG&amp;E Program Totals w.DLF'!$C$2</f>
        <v>0</v>
      </c>
      <c r="E14" s="17">
        <f>'SDG&amp;E Program Totals'!E14*'SDG&amp;E Program Totals w.DLF'!$C$2</f>
        <v>0</v>
      </c>
      <c r="F14" s="17">
        <f>'SDG&amp;E Program Totals'!F14*'SDG&amp;E Program Totals w.DLF'!$C$2</f>
        <v>1.8632000000000002</v>
      </c>
      <c r="G14" s="17">
        <f>'SDG&amp;E Program Totals'!G14*'SDG&amp;E Program Totals w.DLF'!$C$2</f>
        <v>2.0824000000000003</v>
      </c>
      <c r="H14" s="17">
        <f>'SDG&amp;E Program Totals'!H14*'SDG&amp;E Program Totals w.DLF'!$C$2</f>
        <v>2.4112000000000005</v>
      </c>
      <c r="I14" s="17">
        <f>'SDG&amp;E Program Totals'!I14*'SDG&amp;E Program Totals w.DLF'!$C$2</f>
        <v>3.1784000000000003</v>
      </c>
      <c r="J14" s="17">
        <f>'SDG&amp;E Program Totals'!J14*'SDG&amp;E Program Totals w.DLF'!$C$2</f>
        <v>3.6168</v>
      </c>
      <c r="K14" s="17">
        <f>'SDG&amp;E Program Totals'!K14*'SDG&amp;E Program Totals w.DLF'!$C$2</f>
        <v>4.7128000000000005</v>
      </c>
      <c r="L14" s="17">
        <f>'SDG&amp;E Program Totals'!L14*'SDG&amp;E Program Totals w.DLF'!$C$2</f>
        <v>3.6168</v>
      </c>
      <c r="M14" s="17">
        <f>'SDG&amp;E Program Totals'!M14*'SDG&amp;E Program Totals w.DLF'!$C$2</f>
        <v>0.21920000000000003</v>
      </c>
      <c r="N14" s="17">
        <f>'SDG&amp;E Program Totals'!N14*'SDG&amp;E Program Totals w.DLF'!$C$2</f>
        <v>0</v>
      </c>
      <c r="O14" s="18"/>
    </row>
    <row r="15" spans="1:15" ht="45">
      <c r="A15" s="52" t="s">
        <v>15</v>
      </c>
      <c r="B15" s="13">
        <v>1</v>
      </c>
      <c r="C15" s="12">
        <f>'SDG&amp;E Program Totals'!C15*'SDG&amp;E Program Totals w.DLF'!$C$2</f>
        <v>0</v>
      </c>
      <c r="D15" s="12">
        <f>'SDG&amp;E Program Totals'!D15*'SDG&amp;E Program Totals w.DLF'!$C$2</f>
        <v>0</v>
      </c>
      <c r="E15" s="12">
        <f>'SDG&amp;E Program Totals'!E15*'SDG&amp;E Program Totals w.DLF'!$C$2</f>
        <v>0</v>
      </c>
      <c r="F15" s="12">
        <f>'SDG&amp;E Program Totals'!F15*'SDG&amp;E Program Totals w.DLF'!$C$2</f>
        <v>0.8768000000000001</v>
      </c>
      <c r="G15" s="12">
        <f>'SDG&amp;E Program Totals'!G15*'SDG&amp;E Program Totals w.DLF'!$C$2</f>
        <v>1.3152000000000001</v>
      </c>
      <c r="H15" s="12">
        <f>'SDG&amp;E Program Totals'!H15*'SDG&amp;E Program Totals w.DLF'!$C$2</f>
        <v>1.3152000000000001</v>
      </c>
      <c r="I15" s="12">
        <f>'SDG&amp;E Program Totals'!I15*'SDG&amp;E Program Totals w.DLF'!$C$2</f>
        <v>2.192</v>
      </c>
      <c r="J15" s="12">
        <f>'SDG&amp;E Program Totals'!J15*'SDG&amp;E Program Totals w.DLF'!$C$2</f>
        <v>2.5208</v>
      </c>
      <c r="K15" s="12">
        <f>'SDG&amp;E Program Totals'!K15*'SDG&amp;E Program Totals w.DLF'!$C$2</f>
        <v>2.8496</v>
      </c>
      <c r="L15" s="12">
        <f>'SDG&amp;E Program Totals'!L15*'SDG&amp;E Program Totals w.DLF'!$C$2</f>
        <v>1.9728</v>
      </c>
      <c r="M15" s="12">
        <f>'SDG&amp;E Program Totals'!M15*'SDG&amp;E Program Totals w.DLF'!$C$2</f>
        <v>0.32880000000000004</v>
      </c>
      <c r="N15" s="12">
        <f>'SDG&amp;E Program Totals'!N15*'SDG&amp;E Program Totals w.DLF'!$C$2</f>
        <v>0</v>
      </c>
      <c r="O15" s="37"/>
    </row>
    <row r="16" spans="1:15" s="19" customFormat="1" ht="30">
      <c r="A16" s="15" t="s">
        <v>16</v>
      </c>
      <c r="B16" s="16">
        <v>1</v>
      </c>
      <c r="C16" s="17">
        <f>'SDG&amp;E Program Totals'!C16*'SDG&amp;E Program Totals w.DLF'!$C$2</f>
        <v>0</v>
      </c>
      <c r="D16" s="17">
        <f>'SDG&amp;E Program Totals'!D16*'SDG&amp;E Program Totals w.DLF'!$C$2</f>
        <v>0</v>
      </c>
      <c r="E16" s="17">
        <f>'SDG&amp;E Program Totals'!E16*'SDG&amp;E Program Totals w.DLF'!$C$2</f>
        <v>0</v>
      </c>
      <c r="F16" s="17">
        <f>'SDG&amp;E Program Totals'!F16*'SDG&amp;E Program Totals w.DLF'!$C$2</f>
        <v>0</v>
      </c>
      <c r="G16" s="17">
        <f>'SDG&amp;E Program Totals'!G16*'SDG&amp;E Program Totals w.DLF'!$C$2</f>
        <v>5.5896</v>
      </c>
      <c r="H16" s="17">
        <f>'SDG&amp;E Program Totals'!H16*'SDG&amp;E Program Totals w.DLF'!$C$2</f>
        <v>5.370400000000001</v>
      </c>
      <c r="I16" s="17">
        <f>'SDG&amp;E Program Totals'!I16*'SDG&amp;E Program Totals w.DLF'!$C$2</f>
        <v>10.0832</v>
      </c>
      <c r="J16" s="17">
        <f>'SDG&amp;E Program Totals'!J16*'SDG&amp;E Program Totals w.DLF'!$C$2</f>
        <v>12.2752</v>
      </c>
      <c r="K16" s="17">
        <f>'SDG&amp;E Program Totals'!K16*'SDG&amp;E Program Totals w.DLF'!$C$2</f>
        <v>13.261600000000001</v>
      </c>
      <c r="L16" s="17">
        <f>'SDG&amp;E Program Totals'!L16*'SDG&amp;E Program Totals w.DLF'!$C$2</f>
        <v>8.6584</v>
      </c>
      <c r="M16" s="17">
        <f>'SDG&amp;E Program Totals'!M16*'SDG&amp;E Program Totals w.DLF'!$C$2</f>
        <v>0</v>
      </c>
      <c r="N16" s="17">
        <f>'SDG&amp;E Program Totals'!N16*'SDG&amp;E Program Totals w.DLF'!$C$2</f>
        <v>0</v>
      </c>
      <c r="O16" s="18"/>
    </row>
    <row r="17" spans="1:15" ht="30">
      <c r="A17" s="52" t="s">
        <v>17</v>
      </c>
      <c r="B17" s="13">
        <v>1</v>
      </c>
      <c r="C17" s="12">
        <f>'SDG&amp;E Program Totals'!C17*'SDG&amp;E Program Totals w.DLF'!$C$2</f>
        <v>0</v>
      </c>
      <c r="D17" s="12">
        <f>'SDG&amp;E Program Totals'!D17*'SDG&amp;E Program Totals w.DLF'!$C$2</f>
        <v>0</v>
      </c>
      <c r="E17" s="12">
        <f>'SDG&amp;E Program Totals'!E17*'SDG&amp;E Program Totals w.DLF'!$C$2</f>
        <v>0</v>
      </c>
      <c r="F17" s="12">
        <f>'SDG&amp;E Program Totals'!F17*'SDG&amp;E Program Totals w.DLF'!$C$2</f>
        <v>0</v>
      </c>
      <c r="G17" s="12">
        <f>'SDG&amp;E Program Totals'!G17*'SDG&amp;E Program Totals w.DLF'!$C$2</f>
        <v>1.9728</v>
      </c>
      <c r="H17" s="12">
        <f>'SDG&amp;E Program Totals'!H17*'SDG&amp;E Program Totals w.DLF'!$C$2</f>
        <v>2.0824000000000003</v>
      </c>
      <c r="I17" s="12">
        <f>'SDG&amp;E Program Totals'!I17*'SDG&amp;E Program Totals w.DLF'!$C$2</f>
        <v>2.8496</v>
      </c>
      <c r="J17" s="12">
        <f>'SDG&amp;E Program Totals'!J17*'SDG&amp;E Program Totals w.DLF'!$C$2</f>
        <v>3.5072000000000005</v>
      </c>
      <c r="K17" s="12">
        <f>'SDG&amp;E Program Totals'!K17*'SDG&amp;E Program Totals w.DLF'!$C$2</f>
        <v>3.5072000000000005</v>
      </c>
      <c r="L17" s="12">
        <f>'SDG&amp;E Program Totals'!L17*'SDG&amp;E Program Totals w.DLF'!$C$2</f>
        <v>2.6304000000000003</v>
      </c>
      <c r="M17" s="12">
        <f>'SDG&amp;E Program Totals'!M17*'SDG&amp;E Program Totals w.DLF'!$C$2</f>
        <v>0</v>
      </c>
      <c r="N17" s="12">
        <f>'SDG&amp;E Program Totals'!N17*'SDG&amp;E Program Totals w.DLF'!$C$2</f>
        <v>0</v>
      </c>
      <c r="O17" s="37"/>
    </row>
    <row r="18" spans="1:28" s="19" customFormat="1" ht="30">
      <c r="A18" s="20" t="s">
        <v>18</v>
      </c>
      <c r="B18" s="21"/>
      <c r="C18" s="22">
        <f>SUM(C9:C17)</f>
        <v>4.493600000000001</v>
      </c>
      <c r="D18" s="22">
        <f aca="true" t="shared" si="0" ref="D18:N18">SUM(D9:D17)</f>
        <v>5.260800000000001</v>
      </c>
      <c r="E18" s="22">
        <f t="shared" si="0"/>
        <v>3.6168000000000005</v>
      </c>
      <c r="F18" s="22">
        <f t="shared" si="0"/>
        <v>11.2888</v>
      </c>
      <c r="G18" s="22">
        <f t="shared" si="0"/>
        <v>41.538399999999996</v>
      </c>
      <c r="H18" s="22">
        <f t="shared" si="0"/>
        <v>39.2916</v>
      </c>
      <c r="I18" s="22">
        <f t="shared" si="0"/>
        <v>46.360800000000005</v>
      </c>
      <c r="J18" s="22">
        <f t="shared" si="0"/>
        <v>52.4984</v>
      </c>
      <c r="K18" s="22">
        <f t="shared" si="0"/>
        <v>56.992000000000004</v>
      </c>
      <c r="L18" s="22">
        <f t="shared" si="0"/>
        <v>48.662400000000005</v>
      </c>
      <c r="M18" s="22">
        <f t="shared" si="0"/>
        <v>10.0832</v>
      </c>
      <c r="N18" s="22">
        <f t="shared" si="0"/>
        <v>7.1240000000000006</v>
      </c>
      <c r="O18" s="18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</row>
    <row r="19" spans="1:15" s="19" customFormat="1" ht="15">
      <c r="A19" s="23"/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"/>
    </row>
    <row r="20" spans="1:14" ht="15">
      <c r="A20" s="211" t="s">
        <v>19</v>
      </c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</row>
    <row r="21" spans="1:14" ht="15">
      <c r="A21" s="211" t="s">
        <v>20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</row>
    <row r="22" spans="1:14" s="3" customFormat="1" ht="15">
      <c r="A22" s="211" t="s">
        <v>21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</row>
    <row r="23" spans="1:14" s="3" customFormat="1" ht="15">
      <c r="A23" s="45" t="s">
        <v>24</v>
      </c>
      <c r="B23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</row>
    <row r="24" spans="2:14" ht="15">
      <c r="B24" s="3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</row>
    <row r="25" spans="2:14" ht="15">
      <c r="B25" s="3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ht="15">
      <c r="B26" s="39"/>
    </row>
    <row r="27" spans="1:14" ht="15">
      <c r="A27" s="42" t="s">
        <v>5</v>
      </c>
      <c r="B27" s="43">
        <v>1</v>
      </c>
      <c r="C27" s="49">
        <f>'SDG&amp;E Program Totals'!C27*'SDG&amp;E Program Totals w.DLF'!$C$2</f>
        <v>0</v>
      </c>
      <c r="D27" s="49">
        <f>'SDG&amp;E Program Totals'!D27*'SDG&amp;E Program Totals w.DLF'!$C$2</f>
        <v>0</v>
      </c>
      <c r="E27" s="49">
        <f>'SDG&amp;E Program Totals'!E27*'SDG&amp;E Program Totals w.DLF'!$C$2</f>
        <v>0</v>
      </c>
      <c r="F27" s="49">
        <f>'SDG&amp;E Program Totals'!F27*'SDG&amp;E Program Totals w.DLF'!$C$2</f>
        <v>0</v>
      </c>
      <c r="G27" s="49">
        <f>'SDG&amp;E Program Totals'!G27*'SDG&amp;E Program Totals w.DLF'!$C$2</f>
        <v>1.7536000000000003</v>
      </c>
      <c r="H27" s="49">
        <f>'SDG&amp;E Program Totals'!H27*'SDG&amp;E Program Totals w.DLF'!$C$2</f>
        <v>1.7536000000000003</v>
      </c>
      <c r="I27" s="49">
        <f>'SDG&amp;E Program Totals'!I27*'SDG&amp;E Program Totals w.DLF'!$C$2</f>
        <v>1.7536000000000003</v>
      </c>
      <c r="J27" s="49">
        <f>'SDG&amp;E Program Totals'!J27*'SDG&amp;E Program Totals w.DLF'!$C$2</f>
        <v>1.9728</v>
      </c>
      <c r="K27" s="49">
        <f>'SDG&amp;E Program Totals'!K27*'SDG&amp;E Program Totals w.DLF'!$C$2</f>
        <v>1.8632000000000002</v>
      </c>
      <c r="L27" s="49">
        <f>'SDG&amp;E Program Totals'!L27*'SDG&amp;E Program Totals w.DLF'!$C$2</f>
        <v>1.9728</v>
      </c>
      <c r="M27" s="49">
        <f>'SDG&amp;E Program Totals'!M27*'SDG&amp;E Program Totals w.DLF'!$C$2</f>
        <v>0</v>
      </c>
      <c r="N27" s="49">
        <f>'SDG&amp;E Program Totals'!N27*'SDG&amp;E Program Totals w.DLF'!$C$2</f>
        <v>0</v>
      </c>
    </row>
    <row r="28" spans="1:14" ht="15">
      <c r="A28" s="44" t="s">
        <v>27</v>
      </c>
      <c r="B28" s="43">
        <v>1</v>
      </c>
      <c r="C28" s="49">
        <f>'SDG&amp;E Program Totals'!C28*'SDG&amp;E Program Totals w.DLF'!$C$2</f>
        <v>5.48</v>
      </c>
      <c r="D28" s="49">
        <f>'SDG&amp;E Program Totals'!D28*'SDG&amp;E Program Totals w.DLF'!$C$2</f>
        <v>7.2336</v>
      </c>
      <c r="E28" s="49">
        <f>'SDG&amp;E Program Totals'!E28*'SDG&amp;E Program Totals w.DLF'!$C$2</f>
        <v>8.6584</v>
      </c>
      <c r="F28" s="49">
        <f>'SDG&amp;E Program Totals'!F28*'SDG&amp;E Program Totals w.DLF'!$C$2</f>
        <v>11.1792</v>
      </c>
      <c r="G28" s="49">
        <f>'SDG&amp;E Program Totals'!G28*'SDG&amp;E Program Totals w.DLF'!$C$2</f>
        <v>9.2064</v>
      </c>
      <c r="H28" s="49">
        <f>'SDG&amp;E Program Totals'!H28*'SDG&amp;E Program Totals w.DLF'!$C$2</f>
        <v>9.644800000000002</v>
      </c>
      <c r="I28" s="49">
        <f>'SDG&amp;E Program Totals'!I28*'SDG&amp;E Program Totals w.DLF'!$C$2</f>
        <v>10.6312</v>
      </c>
      <c r="J28" s="49">
        <f>'SDG&amp;E Program Totals'!J28*'SDG&amp;E Program Totals w.DLF'!$C$2</f>
        <v>11.288800000000002</v>
      </c>
      <c r="K28" s="49">
        <f>'SDG&amp;E Program Totals'!K28*'SDG&amp;E Program Totals w.DLF'!$C$2</f>
        <v>11.508000000000001</v>
      </c>
      <c r="L28" s="49">
        <f>'SDG&amp;E Program Totals'!L28*'SDG&amp;E Program Totals w.DLF'!$C$2</f>
        <v>9.973600000000001</v>
      </c>
      <c r="M28" s="49">
        <f>'SDG&amp;E Program Totals'!M28*'SDG&amp;E Program Totals w.DLF'!$C$2</f>
        <v>11.288800000000002</v>
      </c>
      <c r="N28" s="49">
        <f>'SDG&amp;E Program Totals'!N28*'SDG&amp;E Program Totals w.DLF'!$C$2</f>
        <v>10.8504</v>
      </c>
    </row>
    <row r="29" spans="1:15" ht="15">
      <c r="A29" s="42" t="s">
        <v>29</v>
      </c>
      <c r="B29" s="43" t="s">
        <v>9</v>
      </c>
      <c r="C29" s="49">
        <f>'SDG&amp;E Program Totals'!C29*'SDG&amp;E Program Totals w.DLF'!$C$2</f>
        <v>0</v>
      </c>
      <c r="D29" s="49">
        <f>'SDG&amp;E Program Totals'!D29*'SDG&amp;E Program Totals w.DLF'!$C$2</f>
        <v>0</v>
      </c>
      <c r="E29" s="49">
        <f>'SDG&amp;E Program Totals'!E29*'SDG&amp;E Program Totals w.DLF'!$C$2</f>
        <v>2.5208</v>
      </c>
      <c r="F29" s="49">
        <f>'SDG&amp;E Program Totals'!F29*'SDG&amp;E Program Totals w.DLF'!$C$2</f>
        <v>2.8496</v>
      </c>
      <c r="G29" s="49">
        <f>'SDG&amp;E Program Totals'!G29*'SDG&amp;E Program Totals w.DLF'!$C$2</f>
        <v>7.672000000000001</v>
      </c>
      <c r="H29" s="49">
        <f>'SDG&amp;E Program Totals'!H29*'SDG&amp;E Program Totals w.DLF'!$C$2</f>
        <v>8.22</v>
      </c>
      <c r="I29" s="49">
        <f>'SDG&amp;E Program Totals'!I29*'SDG&amp;E Program Totals w.DLF'!$C$2</f>
        <v>8.6584</v>
      </c>
      <c r="J29" s="49">
        <f>'SDG&amp;E Program Totals'!J29*'SDG&amp;E Program Totals w.DLF'!$C$2</f>
        <v>8.768</v>
      </c>
      <c r="K29" s="49">
        <f>'SDG&amp;E Program Totals'!K29*'SDG&amp;E Program Totals w.DLF'!$C$2</f>
        <v>8.9872</v>
      </c>
      <c r="L29" s="49">
        <f>'SDG&amp;E Program Totals'!L29*'SDG&amp;E Program Totals w.DLF'!$C$2</f>
        <v>7.562400000000001</v>
      </c>
      <c r="M29" s="49">
        <f>'SDG&amp;E Program Totals'!M29*'SDG&amp;E Program Totals w.DLF'!$C$2</f>
        <v>2.5208</v>
      </c>
      <c r="N29" s="49">
        <f>'SDG&amp;E Program Totals'!N29*'SDG&amp;E Program Totals w.DLF'!$C$2</f>
        <v>2.4112000000000005</v>
      </c>
      <c r="O29" s="48"/>
    </row>
    <row r="30" spans="1:15" ht="15">
      <c r="A30" s="44" t="s">
        <v>28</v>
      </c>
      <c r="B30" s="43" t="s">
        <v>11</v>
      </c>
      <c r="C30" s="49">
        <f>'SDG&amp;E Program Totals'!C30*'SDG&amp;E Program Totals w.DLF'!$C$2</f>
        <v>0</v>
      </c>
      <c r="D30" s="49">
        <f>'SDG&amp;E Program Totals'!D30*'SDG&amp;E Program Totals w.DLF'!$C$2</f>
        <v>0</v>
      </c>
      <c r="E30" s="49">
        <f>'SDG&amp;E Program Totals'!E30*'SDG&amp;E Program Totals w.DLF'!$C$2</f>
        <v>0</v>
      </c>
      <c r="F30" s="49">
        <f>'SDG&amp;E Program Totals'!F30*'SDG&amp;E Program Totals w.DLF'!$C$2</f>
        <v>4.1648000000000005</v>
      </c>
      <c r="G30" s="49">
        <f>'SDG&amp;E Program Totals'!G30*'SDG&amp;E Program Totals w.DLF'!$C$2</f>
        <v>16.3304</v>
      </c>
      <c r="H30" s="49">
        <f>'SDG&amp;E Program Totals'!H30*'SDG&amp;E Program Totals w.DLF'!$C$2</f>
        <v>19.18</v>
      </c>
      <c r="I30" s="49">
        <f>'SDG&amp;E Program Totals'!I30*'SDG&amp;E Program Totals w.DLF'!$C$2</f>
        <v>20.933600000000002</v>
      </c>
      <c r="J30" s="49">
        <f>'SDG&amp;E Program Totals'!J30*'SDG&amp;E Program Totals w.DLF'!$C$2</f>
        <v>24.221600000000002</v>
      </c>
      <c r="K30" s="49">
        <f>'SDG&amp;E Program Totals'!K30*'SDG&amp;E Program Totals w.DLF'!$C$2</f>
        <v>24.8792</v>
      </c>
      <c r="L30" s="49">
        <f>'SDG&amp;E Program Totals'!L30*'SDG&amp;E Program Totals w.DLF'!$C$2</f>
        <v>20.276000000000003</v>
      </c>
      <c r="M30" s="49">
        <f>'SDG&amp;E Program Totals'!M30*'SDG&amp;E Program Totals w.DLF'!$C$2</f>
        <v>3.3976</v>
      </c>
      <c r="N30" s="49">
        <f>'SDG&amp;E Program Totals'!N30*'SDG&amp;E Program Totals w.DLF'!$C$2</f>
        <v>0</v>
      </c>
      <c r="O30" s="48"/>
    </row>
    <row r="31" spans="1:16" ht="15">
      <c r="A31" s="42" t="s">
        <v>14</v>
      </c>
      <c r="B31" s="43" t="s">
        <v>11</v>
      </c>
      <c r="C31" s="49">
        <f>'SDG&amp;E Program Totals'!C31*'SDG&amp;E Program Totals w.DLF'!$C$2</f>
        <v>1.8632000000000002</v>
      </c>
      <c r="D31" s="49">
        <f>'SDG&amp;E Program Totals'!D31*'SDG&amp;E Program Totals w.DLF'!$C$2</f>
        <v>1.8632000000000002</v>
      </c>
      <c r="E31" s="49">
        <f>'SDG&amp;E Program Totals'!E31*'SDG&amp;E Program Totals w.DLF'!$C$2</f>
        <v>0</v>
      </c>
      <c r="F31" s="49">
        <f>'SDG&amp;E Program Totals'!F31*'SDG&amp;E Program Totals w.DLF'!$C$2</f>
        <v>2.6304000000000003</v>
      </c>
      <c r="G31" s="49">
        <f>'SDG&amp;E Program Totals'!G31*'SDG&amp;E Program Totals w.DLF'!$C$2</f>
        <v>2.8496</v>
      </c>
      <c r="H31" s="49">
        <f>'SDG&amp;E Program Totals'!H31*'SDG&amp;E Program Totals w.DLF'!$C$2</f>
        <v>3.1784000000000003</v>
      </c>
      <c r="I31" s="49">
        <f>'SDG&amp;E Program Totals'!I31*'SDG&amp;E Program Totals w.DLF'!$C$2</f>
        <v>4.1648000000000005</v>
      </c>
      <c r="J31" s="49">
        <f>'SDG&amp;E Program Totals'!J31*'SDG&amp;E Program Totals w.DLF'!$C$2</f>
        <v>4.822400000000001</v>
      </c>
      <c r="K31" s="49">
        <f>'SDG&amp;E Program Totals'!K31*'SDG&amp;E Program Totals w.DLF'!$C$2</f>
        <v>6.2472</v>
      </c>
      <c r="L31" s="49">
        <f>'SDG&amp;E Program Totals'!L31*'SDG&amp;E Program Totals w.DLF'!$C$2</f>
        <v>4.7128000000000005</v>
      </c>
      <c r="M31" s="49">
        <f>'SDG&amp;E Program Totals'!M31*'SDG&amp;E Program Totals w.DLF'!$C$2</f>
        <v>0</v>
      </c>
      <c r="N31" s="49">
        <f>'SDG&amp;E Program Totals'!N31*'SDG&amp;E Program Totals w.DLF'!$C$2</f>
        <v>0.7672</v>
      </c>
      <c r="O31" s="48"/>
      <c r="P31" s="51"/>
    </row>
    <row r="32" spans="1:15" ht="30">
      <c r="A32" s="20" t="s">
        <v>25</v>
      </c>
      <c r="B32" s="21"/>
      <c r="C32" s="22">
        <f>SUM(C27:C31)</f>
        <v>7.3432</v>
      </c>
      <c r="D32" s="22">
        <f aca="true" t="shared" si="1" ref="D32:N32">SUM(D27:D31)</f>
        <v>9.0968</v>
      </c>
      <c r="E32" s="22">
        <f t="shared" si="1"/>
        <v>11.1792</v>
      </c>
      <c r="F32" s="22">
        <f t="shared" si="1"/>
        <v>20.824</v>
      </c>
      <c r="G32" s="22">
        <f t="shared" si="1"/>
        <v>37.812000000000005</v>
      </c>
      <c r="H32" s="22">
        <f t="shared" si="1"/>
        <v>41.976800000000004</v>
      </c>
      <c r="I32" s="22">
        <f t="shared" si="1"/>
        <v>46.1416</v>
      </c>
      <c r="J32" s="22">
        <f t="shared" si="1"/>
        <v>51.073600000000006</v>
      </c>
      <c r="K32" s="22">
        <f t="shared" si="1"/>
        <v>53.4848</v>
      </c>
      <c r="L32" s="22">
        <f t="shared" si="1"/>
        <v>44.497600000000006</v>
      </c>
      <c r="M32" s="22">
        <f t="shared" si="1"/>
        <v>17.2072</v>
      </c>
      <c r="N32" s="22">
        <f t="shared" si="1"/>
        <v>14.028800000000002</v>
      </c>
      <c r="O32" s="48"/>
    </row>
    <row r="33" spans="2:15" ht="15">
      <c r="B33" s="4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40"/>
    </row>
    <row r="34" spans="3:14" ht="15"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</row>
    <row r="35" spans="3:14" ht="15"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3:14" ht="15"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3:14" ht="15"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3:14" ht="15"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</sheetData>
  <sheetProtection/>
  <mergeCells count="8">
    <mergeCell ref="A21:N21"/>
    <mergeCell ref="A22:N22"/>
    <mergeCell ref="B1:O1"/>
    <mergeCell ref="B4:N4"/>
    <mergeCell ref="B5:N5"/>
    <mergeCell ref="C6:N6"/>
    <mergeCell ref="C7:N7"/>
    <mergeCell ref="A20:N2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6"/>
  <sheetViews>
    <sheetView zoomScale="85" zoomScaleNormal="85" zoomScalePageLayoutView="0" workbookViewId="0" topLeftCell="A1">
      <selection activeCell="D98" sqref="D98"/>
    </sheetView>
  </sheetViews>
  <sheetFormatPr defaultColWidth="9.140625" defaultRowHeight="15"/>
  <cols>
    <col min="1" max="1" width="13.57421875" style="0" customWidth="1"/>
    <col min="3" max="3" width="11.140625" style="0" customWidth="1"/>
    <col min="27" max="40" width="9.140625" style="53" customWidth="1"/>
    <col min="41" max="41" width="9.57421875" style="53" bestFit="1" customWidth="1"/>
  </cols>
  <sheetData>
    <row r="1" spans="1:15" ht="1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5">
      <c r="A2" s="29"/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2" ht="15">
      <c r="A3" s="103" t="s">
        <v>55</v>
      </c>
      <c r="B3" s="29"/>
    </row>
    <row r="4" spans="1:15" ht="20.25">
      <c r="A4" s="29"/>
      <c r="B4" s="29"/>
      <c r="C4" s="212" t="s">
        <v>54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</row>
    <row r="5" spans="1:15" ht="19.5" thickBot="1">
      <c r="A5" s="29"/>
      <c r="B5" s="29"/>
      <c r="C5" s="213" t="s">
        <v>23</v>
      </c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</row>
    <row r="6" spans="1:15" ht="16.5" thickBot="1">
      <c r="A6" s="102"/>
      <c r="B6" s="101"/>
      <c r="C6" s="100"/>
      <c r="D6" s="223" t="s">
        <v>0</v>
      </c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</row>
    <row r="7" spans="1:31" ht="33" customHeight="1" thickBot="1" thickTop="1">
      <c r="A7" s="34"/>
      <c r="B7" s="34"/>
      <c r="C7" s="34"/>
      <c r="D7" s="220" t="s">
        <v>1</v>
      </c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2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40"/>
    </row>
    <row r="8" spans="1:31" ht="27" thickBot="1" thickTop="1">
      <c r="A8" s="98" t="s">
        <v>2</v>
      </c>
      <c r="B8" s="98" t="s">
        <v>3</v>
      </c>
      <c r="C8" s="98" t="s">
        <v>53</v>
      </c>
      <c r="D8" s="97">
        <v>42370</v>
      </c>
      <c r="E8" s="97">
        <v>42401</v>
      </c>
      <c r="F8" s="97">
        <v>42430</v>
      </c>
      <c r="G8" s="97">
        <v>42461</v>
      </c>
      <c r="H8" s="97">
        <v>42491</v>
      </c>
      <c r="I8" s="97">
        <v>42522</v>
      </c>
      <c r="J8" s="97">
        <v>42552</v>
      </c>
      <c r="K8" s="97">
        <v>42583</v>
      </c>
      <c r="L8" s="97">
        <v>42614</v>
      </c>
      <c r="M8" s="97">
        <v>42644</v>
      </c>
      <c r="N8" s="97">
        <v>42675</v>
      </c>
      <c r="O8" s="97">
        <v>42705</v>
      </c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40"/>
      <c r="AB8" s="40"/>
      <c r="AC8" s="40"/>
      <c r="AD8" s="40"/>
      <c r="AE8" s="40"/>
    </row>
    <row r="9" spans="1:51" ht="26.25">
      <c r="A9" s="224" t="s">
        <v>4</v>
      </c>
      <c r="B9" s="227" t="s">
        <v>39</v>
      </c>
      <c r="C9" s="176" t="s">
        <v>38</v>
      </c>
      <c r="D9" s="202">
        <v>15.114760398864746</v>
      </c>
      <c r="E9" s="202">
        <v>16.109010696411133</v>
      </c>
      <c r="F9" s="202">
        <v>15.542140007019043</v>
      </c>
      <c r="G9" s="202">
        <v>18.18794059753418</v>
      </c>
      <c r="H9" s="202">
        <v>19.70513916015625</v>
      </c>
      <c r="I9" s="202">
        <v>20.018619537353516</v>
      </c>
      <c r="J9" s="202">
        <v>20.569690704345703</v>
      </c>
      <c r="K9" s="202">
        <v>21.88619041442871</v>
      </c>
      <c r="L9" s="202">
        <v>20.904939651489258</v>
      </c>
      <c r="M9" s="202">
        <v>20.401790618896484</v>
      </c>
      <c r="N9" s="202">
        <v>16.073579788208008</v>
      </c>
      <c r="O9" s="203">
        <v>15.494790077209473</v>
      </c>
      <c r="P9" s="65"/>
      <c r="Q9" s="65"/>
      <c r="R9" s="53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/>
      <c r="AG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</row>
    <row r="10" spans="1:50" ht="26.25">
      <c r="A10" s="225"/>
      <c r="B10" s="228"/>
      <c r="C10" s="64" t="s">
        <v>37</v>
      </c>
      <c r="D10" s="96">
        <v>3.2160580158233643</v>
      </c>
      <c r="E10" s="96">
        <v>3.1924569606781006</v>
      </c>
      <c r="F10" s="96">
        <v>3.2712209224700928</v>
      </c>
      <c r="G10" s="96">
        <v>3.173532009124756</v>
      </c>
      <c r="H10" s="96">
        <v>3.4289329051971436</v>
      </c>
      <c r="I10" s="96">
        <v>3.6794888973236084</v>
      </c>
      <c r="J10" s="96">
        <v>4.453159809112549</v>
      </c>
      <c r="K10" s="96">
        <v>4.807796955108643</v>
      </c>
      <c r="L10" s="96">
        <v>4.826669216156006</v>
      </c>
      <c r="M10" s="96">
        <v>4.067683219909668</v>
      </c>
      <c r="N10" s="96">
        <v>3.704024076461792</v>
      </c>
      <c r="O10" s="204">
        <v>3.191004991531372</v>
      </c>
      <c r="P10" s="65"/>
      <c r="Q10" s="65"/>
      <c r="R10" s="53"/>
      <c r="S10" s="53"/>
      <c r="T10" s="53"/>
      <c r="U10" s="53"/>
      <c r="V10" s="53"/>
      <c r="W10" s="53"/>
      <c r="AA10"/>
      <c r="AB10"/>
      <c r="AC10"/>
      <c r="AD10"/>
      <c r="AE10"/>
      <c r="AF10"/>
      <c r="AG10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</row>
    <row r="11" spans="1:50" ht="15">
      <c r="A11" s="225"/>
      <c r="B11" s="228"/>
      <c r="C11" s="64" t="s">
        <v>36</v>
      </c>
      <c r="D11" s="96">
        <v>5.453588008880615</v>
      </c>
      <c r="E11" s="96">
        <v>5.769752025604248</v>
      </c>
      <c r="F11" s="96">
        <v>5.685808181762695</v>
      </c>
      <c r="G11" s="96">
        <v>7.0211181640625</v>
      </c>
      <c r="H11" s="96">
        <v>5.163327217102051</v>
      </c>
      <c r="I11" s="96">
        <v>5.03476095199585</v>
      </c>
      <c r="J11" s="96">
        <v>4.881556034088135</v>
      </c>
      <c r="K11" s="96">
        <v>4.911073207855225</v>
      </c>
      <c r="L11" s="96">
        <v>4.536705017089844</v>
      </c>
      <c r="M11" s="96">
        <v>4.557570934295654</v>
      </c>
      <c r="N11" s="96">
        <v>4.93615198135376</v>
      </c>
      <c r="O11" s="204">
        <v>4.890891075134277</v>
      </c>
      <c r="P11" s="65"/>
      <c r="Q11" s="65"/>
      <c r="R11" s="53"/>
      <c r="S11" s="53"/>
      <c r="T11" s="53"/>
      <c r="U11" s="53"/>
      <c r="V11" s="53"/>
      <c r="W11" s="53"/>
      <c r="AA11"/>
      <c r="AB11"/>
      <c r="AC11"/>
      <c r="AD11"/>
      <c r="AE11"/>
      <c r="AF11"/>
      <c r="AG11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</row>
    <row r="12" spans="1:50" ht="15">
      <c r="A12" s="225"/>
      <c r="B12" s="228"/>
      <c r="C12" s="64" t="s">
        <v>35</v>
      </c>
      <c r="D12" s="96">
        <v>16.576480865478516</v>
      </c>
      <c r="E12" s="96">
        <v>16.563840866088867</v>
      </c>
      <c r="F12" s="96">
        <v>16.233659744262695</v>
      </c>
      <c r="G12" s="96">
        <v>14.81266975402832</v>
      </c>
      <c r="H12" s="96">
        <v>13.515250205993652</v>
      </c>
      <c r="I12" s="96">
        <v>14.858480453491211</v>
      </c>
      <c r="J12" s="96">
        <v>14.447380065917969</v>
      </c>
      <c r="K12" s="96">
        <v>14.291580200195312</v>
      </c>
      <c r="L12" s="96">
        <v>14.147689819335938</v>
      </c>
      <c r="M12" s="96">
        <v>14.423279762268066</v>
      </c>
      <c r="N12" s="96">
        <v>14.76852035522461</v>
      </c>
      <c r="O12" s="204">
        <v>15.601249694824219</v>
      </c>
      <c r="P12" s="65"/>
      <c r="Q12" s="65"/>
      <c r="R12" s="53"/>
      <c r="S12" s="53"/>
      <c r="T12" s="53"/>
      <c r="U12" s="53"/>
      <c r="V12" s="53"/>
      <c r="W12" s="53"/>
      <c r="AA12"/>
      <c r="AB12"/>
      <c r="AC12"/>
      <c r="AD12"/>
      <c r="AE12"/>
      <c r="AF12"/>
      <c r="AG12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</row>
    <row r="13" spans="1:50" ht="26.25">
      <c r="A13" s="225"/>
      <c r="B13" s="228"/>
      <c r="C13" s="64" t="s">
        <v>34</v>
      </c>
      <c r="D13" s="96">
        <v>2.4331910610198975</v>
      </c>
      <c r="E13" s="96">
        <v>2.553478956222534</v>
      </c>
      <c r="F13" s="96">
        <v>2.6293039321899414</v>
      </c>
      <c r="G13" s="96">
        <v>4.256910800933838</v>
      </c>
      <c r="H13" s="96">
        <v>3.313796043395996</v>
      </c>
      <c r="I13" s="96">
        <v>3.720196008682251</v>
      </c>
      <c r="J13" s="96">
        <v>3.9007089138031006</v>
      </c>
      <c r="K13" s="96">
        <v>4.243096828460693</v>
      </c>
      <c r="L13" s="96">
        <v>4.079553127288818</v>
      </c>
      <c r="M13" s="96">
        <v>3.819432020187378</v>
      </c>
      <c r="N13" s="96">
        <v>2.3532259464263916</v>
      </c>
      <c r="O13" s="204">
        <v>2.548938035964966</v>
      </c>
      <c r="P13" s="65"/>
      <c r="Q13" s="65"/>
      <c r="R13" s="53"/>
      <c r="S13" s="53"/>
      <c r="T13" s="53"/>
      <c r="U13" s="53"/>
      <c r="V13" s="53"/>
      <c r="AA13"/>
      <c r="AB13"/>
      <c r="AC13"/>
      <c r="AD13"/>
      <c r="AE13"/>
      <c r="AF13"/>
      <c r="AG13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</row>
    <row r="14" spans="1:50" ht="15">
      <c r="A14" s="225"/>
      <c r="B14" s="228"/>
      <c r="C14" s="64" t="s">
        <v>33</v>
      </c>
      <c r="D14" s="96">
        <v>6.232690811157227</v>
      </c>
      <c r="E14" s="96">
        <v>6.153554916381836</v>
      </c>
      <c r="F14" s="96">
        <v>6.160440921783447</v>
      </c>
      <c r="G14" s="96">
        <v>6.714481830596924</v>
      </c>
      <c r="H14" s="96">
        <v>7.100881099700928</v>
      </c>
      <c r="I14" s="96">
        <v>7.404324054718018</v>
      </c>
      <c r="J14" s="96">
        <v>7.756259918212891</v>
      </c>
      <c r="K14" s="96">
        <v>7.685783863067627</v>
      </c>
      <c r="L14" s="96">
        <v>7.413890838623047</v>
      </c>
      <c r="M14" s="96">
        <v>6.757460117340088</v>
      </c>
      <c r="N14" s="96">
        <v>6.163794040679932</v>
      </c>
      <c r="O14" s="204">
        <v>6.170127868652344</v>
      </c>
      <c r="P14" s="65"/>
      <c r="Q14" s="65"/>
      <c r="R14" s="53"/>
      <c r="S14" s="53"/>
      <c r="T14" s="53"/>
      <c r="U14" s="53"/>
      <c r="V14" s="53"/>
      <c r="AA14"/>
      <c r="AB14"/>
      <c r="AC14"/>
      <c r="AD14"/>
      <c r="AE14"/>
      <c r="AF14"/>
      <c r="AG14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</row>
    <row r="15" spans="1:50" ht="15">
      <c r="A15" s="225"/>
      <c r="B15" s="228"/>
      <c r="C15" s="64" t="s">
        <v>32</v>
      </c>
      <c r="D15" s="96">
        <v>5.259609222412109</v>
      </c>
      <c r="E15" s="96">
        <v>5.2435150146484375</v>
      </c>
      <c r="F15" s="96">
        <v>5.151799201965332</v>
      </c>
      <c r="G15" s="96">
        <v>5.183159828186035</v>
      </c>
      <c r="H15" s="96">
        <v>5.693470001220703</v>
      </c>
      <c r="I15" s="96">
        <v>6.198279857635498</v>
      </c>
      <c r="J15" s="96">
        <v>6.083789825439453</v>
      </c>
      <c r="K15" s="96">
        <v>6.0684709548950195</v>
      </c>
      <c r="L15" s="96">
        <v>5.939330101013184</v>
      </c>
      <c r="M15" s="96">
        <v>5.752467155456543</v>
      </c>
      <c r="N15" s="96">
        <v>5.440855979919434</v>
      </c>
      <c r="O15" s="204">
        <v>4.8015642166137695</v>
      </c>
      <c r="P15" s="65"/>
      <c r="Q15" s="65"/>
      <c r="R15" s="53"/>
      <c r="S15" s="53"/>
      <c r="T15" s="53"/>
      <c r="U15" s="53"/>
      <c r="V15" s="53"/>
      <c r="AA15"/>
      <c r="AB15"/>
      <c r="AC15"/>
      <c r="AD15"/>
      <c r="AE15"/>
      <c r="AF15"/>
      <c r="AG15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</row>
    <row r="16" spans="1:50" ht="15">
      <c r="A16" s="225"/>
      <c r="B16" s="228"/>
      <c r="C16" s="66" t="s">
        <v>31</v>
      </c>
      <c r="D16" s="96">
        <v>144.5290069580078</v>
      </c>
      <c r="E16" s="96">
        <v>156.68539428710938</v>
      </c>
      <c r="F16" s="96">
        <v>156.02720642089844</v>
      </c>
      <c r="G16" s="96">
        <v>177.34530639648438</v>
      </c>
      <c r="H16" s="96">
        <v>160.46710205078125</v>
      </c>
      <c r="I16" s="96">
        <v>175.71640014648438</v>
      </c>
      <c r="J16" s="96">
        <v>178.43099975585938</v>
      </c>
      <c r="K16" s="96">
        <v>182.13600158691406</v>
      </c>
      <c r="L16" s="96">
        <v>175.87840270996094</v>
      </c>
      <c r="M16" s="96">
        <v>172.06430053710938</v>
      </c>
      <c r="N16" s="96">
        <v>158.906005859375</v>
      </c>
      <c r="O16" s="204">
        <v>151.92689514160156</v>
      </c>
      <c r="P16" s="65"/>
      <c r="Q16" s="65"/>
      <c r="R16" s="53"/>
      <c r="S16" s="53"/>
      <c r="T16" s="53"/>
      <c r="U16" s="53"/>
      <c r="V16" s="53"/>
      <c r="AA16"/>
      <c r="AB16"/>
      <c r="AC16"/>
      <c r="AD16"/>
      <c r="AE16"/>
      <c r="AF16"/>
      <c r="AG16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</row>
    <row r="17" spans="1:50" ht="27" thickBot="1">
      <c r="A17" s="226"/>
      <c r="B17" s="229"/>
      <c r="C17" s="181" t="s">
        <v>30</v>
      </c>
      <c r="D17" s="205">
        <f>SUM(D9:D16)</f>
        <v>198.8153853416443</v>
      </c>
      <c r="E17" s="205">
        <f aca="true" t="shared" si="0" ref="E17:O17">SUM(E9:E16)</f>
        <v>212.27100372314453</v>
      </c>
      <c r="F17" s="205">
        <f t="shared" si="0"/>
        <v>210.70157933235168</v>
      </c>
      <c r="G17" s="205">
        <f t="shared" si="0"/>
        <v>236.69511938095093</v>
      </c>
      <c r="H17" s="205">
        <f t="shared" si="0"/>
        <v>218.38789868354797</v>
      </c>
      <c r="I17" s="205">
        <f t="shared" si="0"/>
        <v>236.63054990768433</v>
      </c>
      <c r="J17" s="205">
        <f t="shared" si="0"/>
        <v>240.52354502677917</v>
      </c>
      <c r="K17" s="205">
        <f t="shared" si="0"/>
        <v>246.0299940109253</v>
      </c>
      <c r="L17" s="205">
        <f t="shared" si="0"/>
        <v>237.72718048095703</v>
      </c>
      <c r="M17" s="205">
        <f t="shared" si="0"/>
        <v>231.84398436546326</v>
      </c>
      <c r="N17" s="205">
        <f t="shared" si="0"/>
        <v>212.34615802764893</v>
      </c>
      <c r="O17" s="206">
        <f t="shared" si="0"/>
        <v>204.62546110153198</v>
      </c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</row>
    <row r="18" spans="1:50" ht="26.25">
      <c r="A18" s="230" t="s">
        <v>52</v>
      </c>
      <c r="B18" s="233" t="s">
        <v>39</v>
      </c>
      <c r="C18" s="168" t="s">
        <v>38</v>
      </c>
      <c r="D18" s="197">
        <v>0</v>
      </c>
      <c r="E18" s="197">
        <v>0</v>
      </c>
      <c r="F18" s="197">
        <v>0</v>
      </c>
      <c r="G18" s="197">
        <v>0</v>
      </c>
      <c r="H18" s="197">
        <v>13.499544</v>
      </c>
      <c r="I18" s="197">
        <v>22.028389</v>
      </c>
      <c r="J18" s="197">
        <v>22.087187</v>
      </c>
      <c r="K18" s="197">
        <v>22.153722</v>
      </c>
      <c r="L18" s="197">
        <v>21.486638</v>
      </c>
      <c r="M18" s="197">
        <v>11.331869</v>
      </c>
      <c r="N18" s="197">
        <v>0</v>
      </c>
      <c r="O18" s="198">
        <v>0</v>
      </c>
      <c r="P18" s="95"/>
      <c r="Q18" s="95"/>
      <c r="R18" s="53"/>
      <c r="S18" s="53"/>
      <c r="T18" s="53"/>
      <c r="U18" s="53"/>
      <c r="V18" s="53"/>
      <c r="AA18"/>
      <c r="AB18"/>
      <c r="AC18"/>
      <c r="AD18"/>
      <c r="AE18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</row>
    <row r="19" spans="1:50" ht="26.25">
      <c r="A19" s="231"/>
      <c r="B19" s="234"/>
      <c r="C19" s="82" t="s">
        <v>37</v>
      </c>
      <c r="D19" s="94">
        <v>0</v>
      </c>
      <c r="E19" s="94">
        <v>0</v>
      </c>
      <c r="F19" s="94">
        <v>0</v>
      </c>
      <c r="G19" s="94">
        <v>0</v>
      </c>
      <c r="H19" s="94">
        <v>9.0502317</v>
      </c>
      <c r="I19" s="94">
        <v>12.860615</v>
      </c>
      <c r="J19" s="94">
        <v>13.101054</v>
      </c>
      <c r="K19" s="94">
        <v>12.372094</v>
      </c>
      <c r="L19" s="94">
        <v>11.057346</v>
      </c>
      <c r="M19" s="94">
        <v>6.0622532</v>
      </c>
      <c r="N19" s="94">
        <v>0</v>
      </c>
      <c r="O19" s="199">
        <v>0</v>
      </c>
      <c r="P19" s="65"/>
      <c r="Q19" s="65"/>
      <c r="R19" s="53"/>
      <c r="S19" s="53"/>
      <c r="T19" s="53"/>
      <c r="U19" s="53"/>
      <c r="V19" s="53"/>
      <c r="AA19"/>
      <c r="AB19"/>
      <c r="AC19"/>
      <c r="AD19"/>
      <c r="AE1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</row>
    <row r="20" spans="1:50" ht="15">
      <c r="A20" s="231"/>
      <c r="B20" s="234"/>
      <c r="C20" s="82" t="s">
        <v>36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199">
        <v>0</v>
      </c>
      <c r="P20" s="40"/>
      <c r="Q20" s="40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</row>
    <row r="21" spans="1:50" ht="15">
      <c r="A21" s="231"/>
      <c r="B21" s="234"/>
      <c r="C21" s="82" t="s">
        <v>35</v>
      </c>
      <c r="D21" s="94">
        <v>0</v>
      </c>
      <c r="E21" s="94">
        <v>0</v>
      </c>
      <c r="F21" s="94">
        <v>0</v>
      </c>
      <c r="G21" s="94">
        <v>0</v>
      </c>
      <c r="H21" s="94">
        <v>3.9030738</v>
      </c>
      <c r="I21" s="94">
        <v>6.2814458</v>
      </c>
      <c r="J21" s="94">
        <v>6.2197963</v>
      </c>
      <c r="K21" s="94">
        <v>5.9320713</v>
      </c>
      <c r="L21" s="94">
        <v>5.2351887</v>
      </c>
      <c r="M21" s="94">
        <v>2.9503974</v>
      </c>
      <c r="N21" s="94">
        <v>0</v>
      </c>
      <c r="O21" s="199">
        <v>0</v>
      </c>
      <c r="P21" s="40"/>
      <c r="Q21" s="40"/>
      <c r="R21" s="53"/>
      <c r="S21" s="53"/>
      <c r="T21" s="53"/>
      <c r="U21" s="53"/>
      <c r="V21" s="53"/>
      <c r="AA21"/>
      <c r="AB21"/>
      <c r="AC21"/>
      <c r="AD21"/>
      <c r="AE21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</row>
    <row r="22" spans="1:50" ht="26.25">
      <c r="A22" s="231"/>
      <c r="B22" s="234"/>
      <c r="C22" s="82" t="s">
        <v>34</v>
      </c>
      <c r="D22" s="94">
        <v>0</v>
      </c>
      <c r="E22" s="94">
        <v>0</v>
      </c>
      <c r="F22" s="94">
        <v>0</v>
      </c>
      <c r="G22" s="94">
        <v>0</v>
      </c>
      <c r="H22" s="94">
        <v>1.4240961</v>
      </c>
      <c r="I22" s="94">
        <v>2.9907532</v>
      </c>
      <c r="J22" s="94">
        <v>2.9611196</v>
      </c>
      <c r="K22" s="94">
        <v>2.6266802</v>
      </c>
      <c r="L22" s="94">
        <v>2.5349434</v>
      </c>
      <c r="M22" s="94">
        <v>1.1146176</v>
      </c>
      <c r="N22" s="94">
        <v>0</v>
      </c>
      <c r="O22" s="199">
        <v>0</v>
      </c>
      <c r="P22" s="40"/>
      <c r="Q22" s="40"/>
      <c r="R22" s="53"/>
      <c r="S22" s="53"/>
      <c r="T22" s="53"/>
      <c r="U22" s="53"/>
      <c r="V22" s="53"/>
      <c r="AA22"/>
      <c r="AB22"/>
      <c r="AC22"/>
      <c r="AD22"/>
      <c r="AE22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</row>
    <row r="23" spans="1:50" ht="15">
      <c r="A23" s="231"/>
      <c r="B23" s="234"/>
      <c r="C23" s="82" t="s">
        <v>33</v>
      </c>
      <c r="D23" s="94">
        <v>0</v>
      </c>
      <c r="E23" s="94">
        <v>0</v>
      </c>
      <c r="F23" s="94">
        <v>0</v>
      </c>
      <c r="G23" s="94">
        <v>0</v>
      </c>
      <c r="H23" s="94">
        <v>5.1966164</v>
      </c>
      <c r="I23" s="94">
        <v>9.3869944</v>
      </c>
      <c r="J23" s="94">
        <v>9.1986886</v>
      </c>
      <c r="K23" s="94">
        <v>8.9419788</v>
      </c>
      <c r="L23" s="94">
        <v>7.8607391</v>
      </c>
      <c r="M23" s="94">
        <v>3.5951307</v>
      </c>
      <c r="N23" s="94">
        <v>0</v>
      </c>
      <c r="O23" s="199">
        <v>0</v>
      </c>
      <c r="P23" s="40"/>
      <c r="Q23" s="40"/>
      <c r="R23" s="53"/>
      <c r="S23" s="53"/>
      <c r="T23" s="53"/>
      <c r="U23" s="53"/>
      <c r="V23" s="53"/>
      <c r="AA23"/>
      <c r="AB23"/>
      <c r="AC23"/>
      <c r="AD23"/>
      <c r="AE23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</row>
    <row r="24" spans="1:50" ht="15">
      <c r="A24" s="231"/>
      <c r="B24" s="234"/>
      <c r="C24" s="82" t="s">
        <v>32</v>
      </c>
      <c r="D24" s="94">
        <v>0</v>
      </c>
      <c r="E24" s="94">
        <v>0</v>
      </c>
      <c r="F24" s="94">
        <v>0</v>
      </c>
      <c r="G24" s="94">
        <v>0</v>
      </c>
      <c r="H24" s="94">
        <v>5.9742876</v>
      </c>
      <c r="I24" s="94">
        <v>9.3959987</v>
      </c>
      <c r="J24" s="94">
        <v>9.2750713</v>
      </c>
      <c r="K24" s="94">
        <v>8.8603185</v>
      </c>
      <c r="L24" s="94">
        <v>7.7377785</v>
      </c>
      <c r="M24" s="94">
        <v>3.9464657</v>
      </c>
      <c r="N24" s="94">
        <v>0</v>
      </c>
      <c r="O24" s="199">
        <v>0</v>
      </c>
      <c r="P24" s="40"/>
      <c r="Q24" s="40"/>
      <c r="R24" s="53"/>
      <c r="S24" s="53"/>
      <c r="T24" s="53"/>
      <c r="U24" s="53"/>
      <c r="V24" s="53"/>
      <c r="AA24"/>
      <c r="AB24"/>
      <c r="AC24"/>
      <c r="AD24"/>
      <c r="AE24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</row>
    <row r="25" spans="1:50" ht="15">
      <c r="A25" s="231"/>
      <c r="B25" s="234"/>
      <c r="C25" s="80" t="s">
        <v>31</v>
      </c>
      <c r="D25" s="79">
        <v>0</v>
      </c>
      <c r="E25" s="79">
        <v>0</v>
      </c>
      <c r="F25" s="79">
        <v>0</v>
      </c>
      <c r="G25" s="79">
        <v>0</v>
      </c>
      <c r="H25" s="79">
        <v>13.254378</v>
      </c>
      <c r="I25" s="79">
        <v>21.23514</v>
      </c>
      <c r="J25" s="79">
        <v>21.161709</v>
      </c>
      <c r="K25" s="79">
        <v>20.070247</v>
      </c>
      <c r="L25" s="79">
        <v>18.023111</v>
      </c>
      <c r="M25" s="79">
        <v>8.773829</v>
      </c>
      <c r="N25" s="79">
        <v>0</v>
      </c>
      <c r="O25" s="172">
        <v>0</v>
      </c>
      <c r="P25" s="40"/>
      <c r="Q25" s="40"/>
      <c r="R25" s="53"/>
      <c r="S25" s="53"/>
      <c r="T25" s="53"/>
      <c r="U25" s="53"/>
      <c r="V25" s="53"/>
      <c r="AA25"/>
      <c r="AB25"/>
      <c r="AC25"/>
      <c r="AD25"/>
      <c r="AE25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</row>
    <row r="26" spans="1:50" ht="27" thickBot="1">
      <c r="A26" s="232"/>
      <c r="B26" s="235"/>
      <c r="C26" s="184" t="s">
        <v>30</v>
      </c>
      <c r="D26" s="200">
        <f>SUM(D18:D25)</f>
        <v>0</v>
      </c>
      <c r="E26" s="200">
        <f aca="true" t="shared" si="1" ref="E26:O26">SUM(E18:E25)</f>
        <v>0</v>
      </c>
      <c r="F26" s="200">
        <f t="shared" si="1"/>
        <v>0</v>
      </c>
      <c r="G26" s="200">
        <f t="shared" si="1"/>
        <v>0</v>
      </c>
      <c r="H26" s="200">
        <f t="shared" si="1"/>
        <v>52.302227599999995</v>
      </c>
      <c r="I26" s="200">
        <f t="shared" si="1"/>
        <v>84.1793361</v>
      </c>
      <c r="J26" s="200">
        <f t="shared" si="1"/>
        <v>84.00462579999999</v>
      </c>
      <c r="K26" s="200">
        <f t="shared" si="1"/>
        <v>80.95711179999999</v>
      </c>
      <c r="L26" s="200">
        <f t="shared" si="1"/>
        <v>73.93574470000001</v>
      </c>
      <c r="M26" s="200">
        <f t="shared" si="1"/>
        <v>37.774562599999996</v>
      </c>
      <c r="N26" s="200">
        <f t="shared" si="1"/>
        <v>0</v>
      </c>
      <c r="O26" s="201">
        <f t="shared" si="1"/>
        <v>0</v>
      </c>
      <c r="P26" s="93"/>
      <c r="Q26" s="93"/>
      <c r="R26" s="40"/>
      <c r="S26" s="40"/>
      <c r="T26" s="40"/>
      <c r="U26" s="40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</row>
    <row r="27" spans="1:50" ht="26.25">
      <c r="A27" s="236" t="s">
        <v>51</v>
      </c>
      <c r="B27" s="239" t="s">
        <v>39</v>
      </c>
      <c r="C27" s="176" t="s">
        <v>38</v>
      </c>
      <c r="D27" s="188">
        <v>0</v>
      </c>
      <c r="E27" s="188">
        <v>0</v>
      </c>
      <c r="F27" s="188">
        <v>0</v>
      </c>
      <c r="G27" s="188">
        <v>0</v>
      </c>
      <c r="H27" s="188">
        <v>0.50868816</v>
      </c>
      <c r="I27" s="188">
        <v>0.80613584</v>
      </c>
      <c r="J27" s="188">
        <v>0.80226481</v>
      </c>
      <c r="K27" s="188">
        <v>0.81012796</v>
      </c>
      <c r="L27" s="188">
        <v>0.80603193</v>
      </c>
      <c r="M27" s="188">
        <v>0.50015435</v>
      </c>
      <c r="N27" s="188">
        <v>0</v>
      </c>
      <c r="O27" s="193">
        <v>0</v>
      </c>
      <c r="P27" s="40"/>
      <c r="Q27" s="40"/>
      <c r="R27" s="53"/>
      <c r="S27" s="53"/>
      <c r="T27" s="53"/>
      <c r="U27" s="53"/>
      <c r="V27" s="53"/>
      <c r="AA27"/>
      <c r="AB27"/>
      <c r="AC27"/>
      <c r="AD27"/>
      <c r="AE27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</row>
    <row r="28" spans="1:50" ht="26.25">
      <c r="A28" s="237"/>
      <c r="B28" s="240"/>
      <c r="C28" s="64" t="s">
        <v>37</v>
      </c>
      <c r="D28" s="67">
        <v>0</v>
      </c>
      <c r="E28" s="67">
        <v>0</v>
      </c>
      <c r="F28" s="67">
        <v>0</v>
      </c>
      <c r="G28" s="67">
        <v>0</v>
      </c>
      <c r="H28" s="67">
        <v>0.26465337</v>
      </c>
      <c r="I28" s="67">
        <v>0.41173665</v>
      </c>
      <c r="J28" s="67">
        <v>0.41373861</v>
      </c>
      <c r="K28" s="67">
        <v>0.4038181</v>
      </c>
      <c r="L28" s="67">
        <v>0.31319746</v>
      </c>
      <c r="M28" s="67">
        <v>0.13991708</v>
      </c>
      <c r="N28" s="67">
        <v>0</v>
      </c>
      <c r="O28" s="194">
        <v>0</v>
      </c>
      <c r="P28" s="40"/>
      <c r="Q28" s="40"/>
      <c r="R28" s="53"/>
      <c r="S28" s="53"/>
      <c r="T28" s="53"/>
      <c r="U28" s="53"/>
      <c r="V28" s="53"/>
      <c r="AA28"/>
      <c r="AB28"/>
      <c r="AC28"/>
      <c r="AD28"/>
      <c r="AE28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</row>
    <row r="29" spans="1:50" ht="15">
      <c r="A29" s="237"/>
      <c r="B29" s="240"/>
      <c r="C29" s="64" t="s">
        <v>36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194">
        <v>0</v>
      </c>
      <c r="P29" s="40"/>
      <c r="Q29" s="40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</row>
    <row r="30" spans="1:50" ht="15">
      <c r="A30" s="237"/>
      <c r="B30" s="240"/>
      <c r="C30" s="64" t="s">
        <v>35</v>
      </c>
      <c r="D30" s="67">
        <v>0</v>
      </c>
      <c r="E30" s="67">
        <v>0</v>
      </c>
      <c r="F30" s="67">
        <v>0</v>
      </c>
      <c r="G30" s="67">
        <v>0</v>
      </c>
      <c r="H30" s="67">
        <v>0.15442674</v>
      </c>
      <c r="I30" s="67">
        <v>0.23864423</v>
      </c>
      <c r="J30" s="67">
        <v>0.23717813</v>
      </c>
      <c r="K30" s="67">
        <v>0.23232612</v>
      </c>
      <c r="L30" s="67">
        <v>0.22113078</v>
      </c>
      <c r="M30" s="67">
        <v>0.09359815</v>
      </c>
      <c r="N30" s="67">
        <v>0</v>
      </c>
      <c r="O30" s="194">
        <v>0</v>
      </c>
      <c r="P30" s="40"/>
      <c r="Q30" s="40"/>
      <c r="R30" s="53"/>
      <c r="S30" s="53"/>
      <c r="T30" s="53"/>
      <c r="U30" s="53"/>
      <c r="V30" s="53"/>
      <c r="AA30"/>
      <c r="AB30"/>
      <c r="AC30"/>
      <c r="AD30"/>
      <c r="AE30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</row>
    <row r="31" spans="1:50" ht="26.25">
      <c r="A31" s="237"/>
      <c r="B31" s="240"/>
      <c r="C31" s="64" t="s">
        <v>34</v>
      </c>
      <c r="D31" s="67">
        <v>0</v>
      </c>
      <c r="E31" s="67">
        <v>0</v>
      </c>
      <c r="F31" s="67">
        <v>0</v>
      </c>
      <c r="G31" s="67">
        <v>0</v>
      </c>
      <c r="H31" s="67">
        <v>0.13787372</v>
      </c>
      <c r="I31" s="67">
        <v>0.22434385</v>
      </c>
      <c r="J31" s="67">
        <v>0.22279752</v>
      </c>
      <c r="K31" s="67">
        <v>0.18458776</v>
      </c>
      <c r="L31" s="67">
        <v>0.18277857</v>
      </c>
      <c r="M31" s="67">
        <v>0.11650733</v>
      </c>
      <c r="N31" s="67">
        <v>0</v>
      </c>
      <c r="O31" s="194">
        <v>0</v>
      </c>
      <c r="P31" s="40"/>
      <c r="Q31" s="40"/>
      <c r="R31" s="53"/>
      <c r="S31" s="53"/>
      <c r="T31" s="53"/>
      <c r="U31" s="53"/>
      <c r="V31" s="53"/>
      <c r="AA31"/>
      <c r="AB31"/>
      <c r="AC31"/>
      <c r="AD31"/>
      <c r="AE31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</row>
    <row r="32" spans="1:50" ht="15">
      <c r="A32" s="237"/>
      <c r="B32" s="240"/>
      <c r="C32" s="64" t="s">
        <v>33</v>
      </c>
      <c r="D32" s="67">
        <v>0</v>
      </c>
      <c r="E32" s="67">
        <v>0</v>
      </c>
      <c r="F32" s="67">
        <v>0</v>
      </c>
      <c r="G32" s="67">
        <v>0</v>
      </c>
      <c r="H32" s="67">
        <v>0.14900363</v>
      </c>
      <c r="I32" s="67">
        <v>0.2297497</v>
      </c>
      <c r="J32" s="67">
        <v>0.22728231</v>
      </c>
      <c r="K32" s="67">
        <v>0.22448868</v>
      </c>
      <c r="L32" s="67">
        <v>0.19145247</v>
      </c>
      <c r="M32" s="67">
        <v>0.07639316</v>
      </c>
      <c r="N32" s="67">
        <v>0</v>
      </c>
      <c r="O32" s="194">
        <v>0</v>
      </c>
      <c r="P32" s="40"/>
      <c r="Q32" s="40"/>
      <c r="R32" s="53"/>
      <c r="S32" s="53"/>
      <c r="T32" s="53"/>
      <c r="U32" s="53"/>
      <c r="V32" s="53"/>
      <c r="AA32"/>
      <c r="AB32"/>
      <c r="AC32"/>
      <c r="AD32"/>
      <c r="AE32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</row>
    <row r="33" spans="1:50" ht="15">
      <c r="A33" s="237"/>
      <c r="B33" s="240"/>
      <c r="C33" s="64" t="s">
        <v>32</v>
      </c>
      <c r="D33" s="67">
        <v>0</v>
      </c>
      <c r="E33" s="67">
        <v>0</v>
      </c>
      <c r="F33" s="67">
        <v>0</v>
      </c>
      <c r="G33" s="67">
        <v>0</v>
      </c>
      <c r="H33" s="67">
        <v>0.17069146</v>
      </c>
      <c r="I33" s="67">
        <v>0.25924515</v>
      </c>
      <c r="J33" s="67">
        <v>0.25751142</v>
      </c>
      <c r="K33" s="67">
        <v>0.25271577</v>
      </c>
      <c r="L33" s="67">
        <v>0.18887424</v>
      </c>
      <c r="M33" s="67">
        <v>0.10619311</v>
      </c>
      <c r="N33" s="67">
        <v>0</v>
      </c>
      <c r="O33" s="194">
        <v>0</v>
      </c>
      <c r="P33" s="40"/>
      <c r="Q33" s="40"/>
      <c r="R33" s="61"/>
      <c r="S33" s="61"/>
      <c r="T33" s="61"/>
      <c r="U33" s="53"/>
      <c r="V33" s="53"/>
      <c r="AA33"/>
      <c r="AB33"/>
      <c r="AC33"/>
      <c r="AD33"/>
      <c r="AE33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</row>
    <row r="34" spans="1:50" ht="15">
      <c r="A34" s="237"/>
      <c r="B34" s="240"/>
      <c r="C34" s="66" t="s">
        <v>31</v>
      </c>
      <c r="D34" s="63">
        <v>0</v>
      </c>
      <c r="E34" s="63">
        <v>0</v>
      </c>
      <c r="F34" s="63">
        <v>0</v>
      </c>
      <c r="G34" s="63">
        <v>0</v>
      </c>
      <c r="H34" s="63">
        <v>0.40372208</v>
      </c>
      <c r="I34" s="63">
        <v>0.68989417</v>
      </c>
      <c r="J34" s="63">
        <v>0.69348123</v>
      </c>
      <c r="K34" s="63">
        <v>0.68426786</v>
      </c>
      <c r="L34" s="63">
        <v>0.5118451</v>
      </c>
      <c r="M34" s="63">
        <v>0.27396171</v>
      </c>
      <c r="N34" s="63">
        <v>0</v>
      </c>
      <c r="O34" s="190">
        <v>0</v>
      </c>
      <c r="P34" s="90"/>
      <c r="Q34" s="90"/>
      <c r="R34" s="68"/>
      <c r="S34" s="68"/>
      <c r="T34" s="68"/>
      <c r="U34" s="53"/>
      <c r="V34" s="53"/>
      <c r="AA34"/>
      <c r="AB34"/>
      <c r="AC34"/>
      <c r="AD34"/>
      <c r="AE34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</row>
    <row r="35" spans="1:50" ht="27" thickBot="1">
      <c r="A35" s="238"/>
      <c r="B35" s="241"/>
      <c r="C35" s="181" t="s">
        <v>30</v>
      </c>
      <c r="D35" s="195">
        <f>SUM(D27:D34)</f>
        <v>0</v>
      </c>
      <c r="E35" s="195">
        <f aca="true" t="shared" si="2" ref="E35:O35">SUM(E27:E34)</f>
        <v>0</v>
      </c>
      <c r="F35" s="195">
        <f t="shared" si="2"/>
        <v>0</v>
      </c>
      <c r="G35" s="195">
        <f t="shared" si="2"/>
        <v>0</v>
      </c>
      <c r="H35" s="195">
        <f t="shared" si="2"/>
        <v>1.7890591599999999</v>
      </c>
      <c r="I35" s="195">
        <f t="shared" si="2"/>
        <v>2.8597495900000003</v>
      </c>
      <c r="J35" s="195">
        <f t="shared" si="2"/>
        <v>2.85425403</v>
      </c>
      <c r="K35" s="195">
        <f t="shared" si="2"/>
        <v>2.79233225</v>
      </c>
      <c r="L35" s="195">
        <f t="shared" si="2"/>
        <v>2.41531055</v>
      </c>
      <c r="M35" s="195">
        <f t="shared" si="2"/>
        <v>1.3067248900000001</v>
      </c>
      <c r="N35" s="195">
        <f t="shared" si="2"/>
        <v>0</v>
      </c>
      <c r="O35" s="196">
        <f t="shared" si="2"/>
        <v>0</v>
      </c>
      <c r="P35" s="40"/>
      <c r="Q35" s="40"/>
      <c r="R35" s="40"/>
      <c r="S35" s="40"/>
      <c r="T35" s="40"/>
      <c r="U35" s="40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</row>
    <row r="36" spans="1:50" ht="26.25">
      <c r="A36" s="236" t="s">
        <v>50</v>
      </c>
      <c r="B36" s="239" t="s">
        <v>39</v>
      </c>
      <c r="C36" s="176" t="s">
        <v>38</v>
      </c>
      <c r="D36" s="187">
        <v>0</v>
      </c>
      <c r="E36" s="187">
        <v>0</v>
      </c>
      <c r="F36" s="187">
        <v>0</v>
      </c>
      <c r="G36" s="187">
        <v>0</v>
      </c>
      <c r="H36" s="188">
        <v>7.602693067863584</v>
      </c>
      <c r="I36" s="188">
        <v>7.602693067863584</v>
      </c>
      <c r="J36" s="188">
        <v>7.602693067863584</v>
      </c>
      <c r="K36" s="188">
        <v>7.602693067863584</v>
      </c>
      <c r="L36" s="188">
        <v>7.602693067863584</v>
      </c>
      <c r="M36" s="188">
        <v>7.602693067863584</v>
      </c>
      <c r="N36" s="187">
        <v>0</v>
      </c>
      <c r="O36" s="189">
        <v>0</v>
      </c>
      <c r="P36" s="92"/>
      <c r="Q36" s="92"/>
      <c r="R36" s="53"/>
      <c r="S36" s="53"/>
      <c r="T36" s="53"/>
      <c r="U36" s="53"/>
      <c r="V36" s="53"/>
      <c r="Z36" s="53"/>
      <c r="AA36"/>
      <c r="AB36"/>
      <c r="AC36"/>
      <c r="AD36"/>
      <c r="AE36"/>
      <c r="AF36" s="40"/>
      <c r="AG36" s="40"/>
      <c r="AH36" s="40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</row>
    <row r="37" spans="1:50" ht="26.25">
      <c r="A37" s="237"/>
      <c r="B37" s="240"/>
      <c r="C37" s="64" t="s">
        <v>37</v>
      </c>
      <c r="D37" s="63">
        <v>0</v>
      </c>
      <c r="E37" s="63">
        <v>0</v>
      </c>
      <c r="F37" s="63">
        <v>0</v>
      </c>
      <c r="G37" s="63">
        <v>0</v>
      </c>
      <c r="H37" s="67">
        <v>32.19232718199491</v>
      </c>
      <c r="I37" s="67">
        <v>32.19232718199491</v>
      </c>
      <c r="J37" s="67">
        <v>32.19232718199491</v>
      </c>
      <c r="K37" s="67">
        <v>32.19232718199491</v>
      </c>
      <c r="L37" s="67">
        <v>32.19232718199491</v>
      </c>
      <c r="M37" s="67">
        <v>32.19232718199491</v>
      </c>
      <c r="N37" s="63">
        <v>0</v>
      </c>
      <c r="O37" s="190">
        <v>0</v>
      </c>
      <c r="P37" s="92"/>
      <c r="Q37" s="92"/>
      <c r="R37" s="53"/>
      <c r="S37" s="53"/>
      <c r="T37" s="53"/>
      <c r="U37" s="53"/>
      <c r="V37" s="53"/>
      <c r="Z37" s="53"/>
      <c r="AA37"/>
      <c r="AB37"/>
      <c r="AC37"/>
      <c r="AD37"/>
      <c r="AE37"/>
      <c r="AF37" s="40"/>
      <c r="AG37" s="40"/>
      <c r="AH37" s="40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</row>
    <row r="38" spans="1:50" ht="15">
      <c r="A38" s="237"/>
      <c r="B38" s="240"/>
      <c r="C38" s="64" t="s">
        <v>36</v>
      </c>
      <c r="D38" s="63">
        <v>0</v>
      </c>
      <c r="E38" s="63">
        <v>0</v>
      </c>
      <c r="F38" s="63">
        <v>0</v>
      </c>
      <c r="G38" s="63">
        <v>0</v>
      </c>
      <c r="H38" s="63">
        <v>0.8200412684679577</v>
      </c>
      <c r="I38" s="63">
        <v>0.8200412684679577</v>
      </c>
      <c r="J38" s="63">
        <v>0.8200412684679577</v>
      </c>
      <c r="K38" s="63">
        <v>0.8200412684679577</v>
      </c>
      <c r="L38" s="63">
        <v>0.8200412684679577</v>
      </c>
      <c r="M38" s="63">
        <v>0.8200412684679577</v>
      </c>
      <c r="N38" s="63">
        <v>0</v>
      </c>
      <c r="O38" s="190">
        <v>0</v>
      </c>
      <c r="P38" s="65"/>
      <c r="Q38" s="65"/>
      <c r="R38" s="53"/>
      <c r="S38" s="53"/>
      <c r="T38" s="53"/>
      <c r="U38" s="53"/>
      <c r="V38" s="53"/>
      <c r="Z38" s="53"/>
      <c r="AA38"/>
      <c r="AB38"/>
      <c r="AC38"/>
      <c r="AD38"/>
      <c r="AE38"/>
      <c r="AF38" s="40"/>
      <c r="AG38" s="40"/>
      <c r="AH38" s="40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</row>
    <row r="39" spans="1:50" ht="15">
      <c r="A39" s="237"/>
      <c r="B39" s="240"/>
      <c r="C39" s="64" t="s">
        <v>35</v>
      </c>
      <c r="D39" s="63">
        <v>0</v>
      </c>
      <c r="E39" s="63">
        <v>0</v>
      </c>
      <c r="F39" s="63">
        <v>0</v>
      </c>
      <c r="G39" s="63">
        <v>0</v>
      </c>
      <c r="H39" s="63">
        <v>41.66400638520717</v>
      </c>
      <c r="I39" s="63">
        <v>41.66400638520717</v>
      </c>
      <c r="J39" s="63">
        <v>41.66400638520717</v>
      </c>
      <c r="K39" s="63">
        <v>41.66400638520717</v>
      </c>
      <c r="L39" s="63">
        <v>41.66400638520717</v>
      </c>
      <c r="M39" s="63">
        <v>41.66400638520717</v>
      </c>
      <c r="N39" s="63">
        <v>0</v>
      </c>
      <c r="O39" s="190">
        <v>0</v>
      </c>
      <c r="P39" s="65"/>
      <c r="Q39" s="65"/>
      <c r="R39" s="53"/>
      <c r="S39" s="53"/>
      <c r="T39" s="53"/>
      <c r="U39" s="53"/>
      <c r="V39" s="53"/>
      <c r="Z39" s="53"/>
      <c r="AA39"/>
      <c r="AB39"/>
      <c r="AC39"/>
      <c r="AD39"/>
      <c r="AE39"/>
      <c r="AF39" s="40"/>
      <c r="AG39" s="40"/>
      <c r="AH39" s="40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</row>
    <row r="40" spans="1:50" ht="26.25">
      <c r="A40" s="237"/>
      <c r="B40" s="240"/>
      <c r="C40" s="64" t="s">
        <v>34</v>
      </c>
      <c r="D40" s="63">
        <v>0</v>
      </c>
      <c r="E40" s="63">
        <v>0</v>
      </c>
      <c r="F40" s="63">
        <v>0</v>
      </c>
      <c r="G40" s="63">
        <v>0</v>
      </c>
      <c r="H40" s="67">
        <v>1.7752347896341234</v>
      </c>
      <c r="I40" s="67">
        <v>1.7752347896341234</v>
      </c>
      <c r="J40" s="67">
        <v>1.7752347896341234</v>
      </c>
      <c r="K40" s="67">
        <v>1.7752347896341234</v>
      </c>
      <c r="L40" s="67">
        <v>1.7752347896341234</v>
      </c>
      <c r="M40" s="67">
        <v>1.7752347896341234</v>
      </c>
      <c r="N40" s="63">
        <v>0</v>
      </c>
      <c r="O40" s="190">
        <v>0</v>
      </c>
      <c r="P40" s="40"/>
      <c r="Q40" s="40"/>
      <c r="R40" s="53"/>
      <c r="S40" s="53"/>
      <c r="T40" s="53"/>
      <c r="U40" s="53"/>
      <c r="V40" s="53"/>
      <c r="Z40" s="53"/>
      <c r="AA40"/>
      <c r="AB40"/>
      <c r="AC40"/>
      <c r="AD40"/>
      <c r="AE40"/>
      <c r="AF40" s="40"/>
      <c r="AG40" s="40"/>
      <c r="AH40" s="40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</row>
    <row r="41" spans="1:50" ht="15">
      <c r="A41" s="237"/>
      <c r="B41" s="240"/>
      <c r="C41" s="64" t="s">
        <v>33</v>
      </c>
      <c r="D41" s="63">
        <v>0</v>
      </c>
      <c r="E41" s="63">
        <v>0</v>
      </c>
      <c r="F41" s="63">
        <v>0</v>
      </c>
      <c r="G41" s="63">
        <v>0</v>
      </c>
      <c r="H41" s="67">
        <v>0.5597159686381928</v>
      </c>
      <c r="I41" s="67">
        <v>0.5597159686381928</v>
      </c>
      <c r="J41" s="67">
        <v>0.5597159686381928</v>
      </c>
      <c r="K41" s="67">
        <v>0.5597159686381928</v>
      </c>
      <c r="L41" s="67">
        <v>0.5597159686381928</v>
      </c>
      <c r="M41" s="67">
        <v>0.5597159686381928</v>
      </c>
      <c r="N41" s="63">
        <v>0</v>
      </c>
      <c r="O41" s="190">
        <v>0</v>
      </c>
      <c r="P41" s="40"/>
      <c r="Q41" s="40"/>
      <c r="R41" s="53"/>
      <c r="S41" s="53"/>
      <c r="T41" s="53"/>
      <c r="U41" s="53"/>
      <c r="V41" s="53"/>
      <c r="Z41" s="53"/>
      <c r="AA41"/>
      <c r="AB41"/>
      <c r="AC41"/>
      <c r="AD41"/>
      <c r="AE41"/>
      <c r="AF41" s="40"/>
      <c r="AG41" s="40"/>
      <c r="AH41" s="40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</row>
    <row r="42" spans="1:50" ht="15">
      <c r="A42" s="237"/>
      <c r="B42" s="240"/>
      <c r="C42" s="64" t="s">
        <v>32</v>
      </c>
      <c r="D42" s="63">
        <v>0</v>
      </c>
      <c r="E42" s="63">
        <v>0</v>
      </c>
      <c r="F42" s="63">
        <v>0</v>
      </c>
      <c r="G42" s="63">
        <v>0</v>
      </c>
      <c r="H42" s="67">
        <v>3.9034935842035337</v>
      </c>
      <c r="I42" s="67">
        <v>3.9034935842035337</v>
      </c>
      <c r="J42" s="67">
        <v>3.9034935842035337</v>
      </c>
      <c r="K42" s="67">
        <v>3.9034935842035337</v>
      </c>
      <c r="L42" s="67">
        <v>3.9034935842035337</v>
      </c>
      <c r="M42" s="67">
        <v>3.9034935842035337</v>
      </c>
      <c r="N42" s="63">
        <v>0</v>
      </c>
      <c r="O42" s="190">
        <v>0</v>
      </c>
      <c r="P42" s="40"/>
      <c r="Q42" s="40"/>
      <c r="R42" s="53"/>
      <c r="S42" s="53"/>
      <c r="T42" s="53"/>
      <c r="U42" s="53"/>
      <c r="V42" s="53"/>
      <c r="Z42" s="53"/>
      <c r="AA42"/>
      <c r="AB42"/>
      <c r="AC42"/>
      <c r="AD42"/>
      <c r="AE42"/>
      <c r="AF42" s="40"/>
      <c r="AG42" s="40"/>
      <c r="AH42" s="40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</row>
    <row r="43" spans="1:50" ht="15">
      <c r="A43" s="237"/>
      <c r="B43" s="240"/>
      <c r="C43" s="66" t="s">
        <v>31</v>
      </c>
      <c r="D43" s="63">
        <v>0</v>
      </c>
      <c r="E43" s="63">
        <v>0</v>
      </c>
      <c r="F43" s="63">
        <v>0</v>
      </c>
      <c r="G43" s="63">
        <v>0</v>
      </c>
      <c r="H43" s="63">
        <v>13.457830369286238</v>
      </c>
      <c r="I43" s="63">
        <v>13.457830369286238</v>
      </c>
      <c r="J43" s="63">
        <v>13.457830369286238</v>
      </c>
      <c r="K43" s="63">
        <v>13.457830369286238</v>
      </c>
      <c r="L43" s="63">
        <v>13.457830369286238</v>
      </c>
      <c r="M43" s="63">
        <v>13.457830369286238</v>
      </c>
      <c r="N43" s="63">
        <v>0</v>
      </c>
      <c r="O43" s="190">
        <v>0</v>
      </c>
      <c r="P43" s="90"/>
      <c r="Q43" s="90"/>
      <c r="R43" s="53"/>
      <c r="S43" s="53"/>
      <c r="T43" s="53"/>
      <c r="U43" s="53"/>
      <c r="V43" s="53"/>
      <c r="Z43" s="53"/>
      <c r="AA43"/>
      <c r="AB43"/>
      <c r="AC43"/>
      <c r="AD43"/>
      <c r="AE43"/>
      <c r="AF43" s="40"/>
      <c r="AG43" s="40"/>
      <c r="AH43" s="40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</row>
    <row r="44" spans="1:50" ht="27" thickBot="1">
      <c r="A44" s="238"/>
      <c r="B44" s="241"/>
      <c r="C44" s="181" t="s">
        <v>30</v>
      </c>
      <c r="D44" s="191">
        <f>SUM(D36:D43)</f>
        <v>0</v>
      </c>
      <c r="E44" s="191">
        <f aca="true" t="shared" si="3" ref="E44:O44">SUM(E36:E43)</f>
        <v>0</v>
      </c>
      <c r="F44" s="191">
        <f t="shared" si="3"/>
        <v>0</v>
      </c>
      <c r="G44" s="191">
        <f t="shared" si="3"/>
        <v>0</v>
      </c>
      <c r="H44" s="191">
        <f t="shared" si="3"/>
        <v>101.97534261529572</v>
      </c>
      <c r="I44" s="191">
        <f t="shared" si="3"/>
        <v>101.97534261529572</v>
      </c>
      <c r="J44" s="191">
        <f t="shared" si="3"/>
        <v>101.97534261529572</v>
      </c>
      <c r="K44" s="191">
        <f t="shared" si="3"/>
        <v>101.97534261529572</v>
      </c>
      <c r="L44" s="191">
        <f t="shared" si="3"/>
        <v>101.97534261529572</v>
      </c>
      <c r="M44" s="191">
        <f t="shared" si="3"/>
        <v>101.97534261529572</v>
      </c>
      <c r="N44" s="191">
        <f t="shared" si="3"/>
        <v>0</v>
      </c>
      <c r="O44" s="192">
        <f t="shared" si="3"/>
        <v>0</v>
      </c>
      <c r="P44" s="40"/>
      <c r="Q44" s="40"/>
      <c r="R44" s="40"/>
      <c r="S44" s="40"/>
      <c r="T44" s="40"/>
      <c r="U44" s="40"/>
      <c r="V44" s="65"/>
      <c r="W44" s="65"/>
      <c r="X44" s="65"/>
      <c r="Y44" s="65"/>
      <c r="Z44" s="53"/>
      <c r="AA44"/>
      <c r="AB44"/>
      <c r="AC44"/>
      <c r="AD44"/>
      <c r="AE44"/>
      <c r="AF44" s="65"/>
      <c r="AG44" s="65"/>
      <c r="AH44" s="40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</row>
    <row r="45" spans="1:50" ht="26.25">
      <c r="A45" s="236" t="s">
        <v>49</v>
      </c>
      <c r="B45" s="233" t="s">
        <v>39</v>
      </c>
      <c r="C45" s="168" t="s">
        <v>38</v>
      </c>
      <c r="D45" s="169">
        <v>0.3961625099182129</v>
      </c>
      <c r="E45" s="169">
        <v>0.39335981011390686</v>
      </c>
      <c r="F45" s="169">
        <v>0.40845778584480286</v>
      </c>
      <c r="G45" s="169">
        <v>0.6538922190666199</v>
      </c>
      <c r="H45" s="170">
        <v>0.689489483833313</v>
      </c>
      <c r="I45" s="170">
        <v>0.7274957895278931</v>
      </c>
      <c r="J45" s="170">
        <v>0.7406340837478638</v>
      </c>
      <c r="K45" s="170">
        <v>0.7395232915878296</v>
      </c>
      <c r="L45" s="170">
        <v>0.7698491215705872</v>
      </c>
      <c r="M45" s="170">
        <v>0.6825392842292786</v>
      </c>
      <c r="N45" s="169">
        <v>0.40204939246177673</v>
      </c>
      <c r="O45" s="171">
        <v>0.3861410915851593</v>
      </c>
      <c r="P45" s="40"/>
      <c r="Q45" s="40"/>
      <c r="R45" s="53"/>
      <c r="S45" s="53"/>
      <c r="T45" s="53"/>
      <c r="U45" s="53"/>
      <c r="V45" s="53"/>
      <c r="AA45"/>
      <c r="AB45"/>
      <c r="AC45"/>
      <c r="AD45"/>
      <c r="AE45"/>
      <c r="AF45"/>
      <c r="AG45"/>
      <c r="AH45" s="91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</row>
    <row r="46" spans="1:50" ht="26.25">
      <c r="A46" s="237"/>
      <c r="B46" s="251"/>
      <c r="C46" s="82" t="s">
        <v>37</v>
      </c>
      <c r="D46" s="79">
        <v>0</v>
      </c>
      <c r="E46" s="79">
        <v>0</v>
      </c>
      <c r="F46" s="79">
        <v>0</v>
      </c>
      <c r="G46" s="79">
        <v>0</v>
      </c>
      <c r="H46" s="79">
        <v>0</v>
      </c>
      <c r="I46" s="79">
        <v>0</v>
      </c>
      <c r="J46" s="79">
        <v>0</v>
      </c>
      <c r="K46" s="79">
        <v>0</v>
      </c>
      <c r="L46" s="79">
        <v>0</v>
      </c>
      <c r="M46" s="79">
        <v>0</v>
      </c>
      <c r="N46" s="79">
        <v>0</v>
      </c>
      <c r="O46" s="172">
        <v>0</v>
      </c>
      <c r="P46" s="40"/>
      <c r="Q46" s="40"/>
      <c r="R46" s="53"/>
      <c r="S46" s="53"/>
      <c r="T46" s="53"/>
      <c r="U46" s="53"/>
      <c r="V46" s="53"/>
      <c r="AA46"/>
      <c r="AB46"/>
      <c r="AC46"/>
      <c r="AD46"/>
      <c r="AE46"/>
      <c r="AF46"/>
      <c r="AG46"/>
      <c r="AH46" s="91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</row>
    <row r="47" spans="1:50" ht="15">
      <c r="A47" s="237"/>
      <c r="B47" s="251"/>
      <c r="C47" s="82" t="s">
        <v>36</v>
      </c>
      <c r="D47" s="79">
        <v>0</v>
      </c>
      <c r="E47" s="79">
        <v>0</v>
      </c>
      <c r="F47" s="79">
        <v>0</v>
      </c>
      <c r="G47" s="79">
        <v>0</v>
      </c>
      <c r="H47" s="81">
        <v>0</v>
      </c>
      <c r="I47" s="81">
        <v>0</v>
      </c>
      <c r="J47" s="81">
        <v>0</v>
      </c>
      <c r="K47" s="81">
        <v>0</v>
      </c>
      <c r="L47" s="81">
        <v>0</v>
      </c>
      <c r="M47" s="81">
        <v>0</v>
      </c>
      <c r="N47" s="79">
        <v>0</v>
      </c>
      <c r="O47" s="172">
        <v>0</v>
      </c>
      <c r="P47" s="40"/>
      <c r="Q47" s="40"/>
      <c r="R47" s="53"/>
      <c r="S47" s="53"/>
      <c r="T47" s="53"/>
      <c r="U47" s="53"/>
      <c r="V47" s="53"/>
      <c r="AA47"/>
      <c r="AB47"/>
      <c r="AC47"/>
      <c r="AD47"/>
      <c r="AE47"/>
      <c r="AF47"/>
      <c r="AG47"/>
      <c r="AH47" s="40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</row>
    <row r="48" spans="1:50" ht="15">
      <c r="A48" s="237"/>
      <c r="B48" s="251"/>
      <c r="C48" s="82" t="s">
        <v>35</v>
      </c>
      <c r="D48" s="79">
        <v>0</v>
      </c>
      <c r="E48" s="79">
        <v>0</v>
      </c>
      <c r="F48" s="79">
        <v>0</v>
      </c>
      <c r="G48" s="79">
        <v>0</v>
      </c>
      <c r="H48" s="79">
        <v>0</v>
      </c>
      <c r="I48" s="79">
        <v>0</v>
      </c>
      <c r="J48" s="79">
        <v>0</v>
      </c>
      <c r="K48" s="79">
        <v>0</v>
      </c>
      <c r="L48" s="79">
        <v>0</v>
      </c>
      <c r="M48" s="79">
        <v>0</v>
      </c>
      <c r="N48" s="79">
        <v>0</v>
      </c>
      <c r="O48" s="172">
        <v>0</v>
      </c>
      <c r="P48" s="40"/>
      <c r="Q48" s="40"/>
      <c r="R48" s="53"/>
      <c r="S48" s="53"/>
      <c r="T48" s="53"/>
      <c r="U48" s="53"/>
      <c r="V48" s="53"/>
      <c r="AA48"/>
      <c r="AB48"/>
      <c r="AC48"/>
      <c r="AD48"/>
      <c r="AE48"/>
      <c r="AF48"/>
      <c r="AG48"/>
      <c r="AH48" s="40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</row>
    <row r="49" spans="1:50" ht="26.25">
      <c r="A49" s="237"/>
      <c r="B49" s="251"/>
      <c r="C49" s="82" t="s">
        <v>34</v>
      </c>
      <c r="D49" s="79">
        <v>0.12820540368556976</v>
      </c>
      <c r="E49" s="79">
        <v>0.12374579906463623</v>
      </c>
      <c r="F49" s="79">
        <v>0.12031219899654388</v>
      </c>
      <c r="G49" s="79">
        <v>0.06432820111513138</v>
      </c>
      <c r="H49" s="81">
        <v>0.036754999309778214</v>
      </c>
      <c r="I49" s="81">
        <v>0.02941880002617836</v>
      </c>
      <c r="J49" s="81">
        <v>0.034264300018548965</v>
      </c>
      <c r="K49" s="81">
        <v>0.04332619905471802</v>
      </c>
      <c r="L49" s="81">
        <v>0.03539640083909035</v>
      </c>
      <c r="M49" s="81">
        <v>0.05016610026359558</v>
      </c>
      <c r="N49" s="79">
        <v>0.12559370696544647</v>
      </c>
      <c r="O49" s="172">
        <v>0.12354759871959686</v>
      </c>
      <c r="P49" s="40"/>
      <c r="Q49" s="40"/>
      <c r="R49" s="53"/>
      <c r="S49" s="53"/>
      <c r="T49" s="53"/>
      <c r="U49" s="53"/>
      <c r="V49" s="53"/>
      <c r="AA49"/>
      <c r="AB49"/>
      <c r="AC49"/>
      <c r="AD49"/>
      <c r="AE49"/>
      <c r="AF49"/>
      <c r="AG49"/>
      <c r="AH49" s="40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</row>
    <row r="50" spans="1:50" ht="15">
      <c r="A50" s="237"/>
      <c r="B50" s="251"/>
      <c r="C50" s="82" t="s">
        <v>33</v>
      </c>
      <c r="D50" s="79">
        <v>0.01626100018620491</v>
      </c>
      <c r="E50" s="79">
        <v>0.016794400289654732</v>
      </c>
      <c r="F50" s="79">
        <v>0.01674710027873516</v>
      </c>
      <c r="G50" s="79">
        <v>0.021758800372481346</v>
      </c>
      <c r="H50" s="81">
        <v>0.02209939993917942</v>
      </c>
      <c r="I50" s="81">
        <v>0.01726279966533184</v>
      </c>
      <c r="J50" s="81">
        <v>0.016939399763941765</v>
      </c>
      <c r="K50" s="81">
        <v>0.023731999099254608</v>
      </c>
      <c r="L50" s="81">
        <v>0.02365720085799694</v>
      </c>
      <c r="M50" s="81">
        <v>0.020092200487852097</v>
      </c>
      <c r="N50" s="79">
        <v>0.014428099617362022</v>
      </c>
      <c r="O50" s="172">
        <v>0.014441399835050106</v>
      </c>
      <c r="P50" s="40"/>
      <c r="Q50" s="40"/>
      <c r="R50" s="53"/>
      <c r="S50" s="53"/>
      <c r="T50" s="53"/>
      <c r="U50" s="53"/>
      <c r="V50" s="53"/>
      <c r="AA50"/>
      <c r="AB50"/>
      <c r="AC50"/>
      <c r="AD50"/>
      <c r="AE50"/>
      <c r="AF50"/>
      <c r="AG50"/>
      <c r="AH50" s="40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</row>
    <row r="51" spans="1:50" ht="15">
      <c r="A51" s="237"/>
      <c r="B51" s="251"/>
      <c r="C51" s="82" t="s">
        <v>32</v>
      </c>
      <c r="D51" s="79">
        <v>0</v>
      </c>
      <c r="E51" s="79">
        <v>0</v>
      </c>
      <c r="F51" s="79">
        <v>0</v>
      </c>
      <c r="G51" s="79">
        <v>0</v>
      </c>
      <c r="H51" s="81">
        <v>0</v>
      </c>
      <c r="I51" s="81">
        <v>0</v>
      </c>
      <c r="J51" s="81">
        <v>0</v>
      </c>
      <c r="K51" s="81">
        <v>0</v>
      </c>
      <c r="L51" s="81">
        <v>0</v>
      </c>
      <c r="M51" s="81">
        <v>0</v>
      </c>
      <c r="N51" s="79">
        <v>0</v>
      </c>
      <c r="O51" s="172">
        <v>0</v>
      </c>
      <c r="P51" s="40"/>
      <c r="Q51" s="40"/>
      <c r="R51" s="53"/>
      <c r="S51" s="53"/>
      <c r="T51" s="53"/>
      <c r="U51" s="53"/>
      <c r="V51" s="53"/>
      <c r="AA51"/>
      <c r="AB51"/>
      <c r="AC51"/>
      <c r="AD51"/>
      <c r="AE51"/>
      <c r="AF51"/>
      <c r="AG51"/>
      <c r="AH51" s="40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</row>
    <row r="52" spans="1:50" ht="15">
      <c r="A52" s="237"/>
      <c r="B52" s="251"/>
      <c r="C52" s="80" t="s">
        <v>31</v>
      </c>
      <c r="D52" s="79">
        <v>0.1357358992099762</v>
      </c>
      <c r="E52" s="79">
        <v>0.1542913019657135</v>
      </c>
      <c r="F52" s="79">
        <v>0.11510340124368668</v>
      </c>
      <c r="G52" s="79">
        <v>0.1608465015888214</v>
      </c>
      <c r="H52" s="79">
        <v>0.20652849972248077</v>
      </c>
      <c r="I52" s="79">
        <v>0.2159934937953949</v>
      </c>
      <c r="J52" s="79">
        <v>0.221260204911232</v>
      </c>
      <c r="K52" s="79">
        <v>0.23361380398273468</v>
      </c>
      <c r="L52" s="79">
        <v>0.24073320627212524</v>
      </c>
      <c r="M52" s="79">
        <v>0.2219018042087555</v>
      </c>
      <c r="N52" s="79">
        <v>0.12552380561828613</v>
      </c>
      <c r="O52" s="172">
        <v>0.13588519394397736</v>
      </c>
      <c r="P52" s="90"/>
      <c r="Q52" s="90"/>
      <c r="R52" s="53"/>
      <c r="S52" s="53"/>
      <c r="T52" s="53"/>
      <c r="U52" s="53"/>
      <c r="V52" s="53"/>
      <c r="AA52"/>
      <c r="AB52"/>
      <c r="AC52"/>
      <c r="AD52"/>
      <c r="AE52"/>
      <c r="AF52"/>
      <c r="AG52"/>
      <c r="AH52" s="40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</row>
    <row r="53" spans="1:50" ht="27" thickBot="1">
      <c r="A53" s="238"/>
      <c r="B53" s="252"/>
      <c r="C53" s="184" t="s">
        <v>30</v>
      </c>
      <c r="D53" s="185">
        <f>SUM(D45:D52)</f>
        <v>0.6763648129999638</v>
      </c>
      <c r="E53" s="185">
        <f aca="true" t="shared" si="4" ref="E53:O53">SUM(E45:E52)</f>
        <v>0.6881913114339113</v>
      </c>
      <c r="F53" s="185">
        <f t="shared" si="4"/>
        <v>0.6606204863637686</v>
      </c>
      <c r="G53" s="185">
        <f t="shared" si="4"/>
        <v>0.900825722143054</v>
      </c>
      <c r="H53" s="185">
        <f t="shared" si="4"/>
        <v>0.9548723828047514</v>
      </c>
      <c r="I53" s="185">
        <f t="shared" si="4"/>
        <v>0.9901708830147982</v>
      </c>
      <c r="J53" s="185">
        <f t="shared" si="4"/>
        <v>1.0130979884415865</v>
      </c>
      <c r="K53" s="185">
        <f t="shared" si="4"/>
        <v>1.040195293724537</v>
      </c>
      <c r="L53" s="185">
        <f t="shared" si="4"/>
        <v>1.0696359295397997</v>
      </c>
      <c r="M53" s="185">
        <f t="shared" si="4"/>
        <v>0.9746993891894817</v>
      </c>
      <c r="N53" s="185">
        <f t="shared" si="4"/>
        <v>0.6675950046628714</v>
      </c>
      <c r="O53" s="186">
        <f t="shared" si="4"/>
        <v>0.6600152840837836</v>
      </c>
      <c r="P53" s="89"/>
      <c r="Q53" s="89"/>
      <c r="R53" s="89"/>
      <c r="S53" s="89"/>
      <c r="T53" s="89"/>
      <c r="U53" s="40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40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</row>
    <row r="54" spans="1:50" ht="26.25">
      <c r="A54" s="259" t="s">
        <v>48</v>
      </c>
      <c r="B54" s="239" t="s">
        <v>39</v>
      </c>
      <c r="C54" s="176" t="s">
        <v>38</v>
      </c>
      <c r="D54" s="177">
        <v>0</v>
      </c>
      <c r="E54" s="177">
        <v>0</v>
      </c>
      <c r="F54" s="177">
        <v>0</v>
      </c>
      <c r="G54" s="177">
        <v>0</v>
      </c>
      <c r="H54" s="177">
        <v>3.4064657926559447</v>
      </c>
      <c r="I54" s="177">
        <v>3.5978150844573973</v>
      </c>
      <c r="J54" s="177">
        <v>3.7699921846389772</v>
      </c>
      <c r="K54" s="177">
        <v>3.774991500377655</v>
      </c>
      <c r="L54" s="177">
        <v>3.842625081539154</v>
      </c>
      <c r="M54" s="177">
        <v>3.4182483553886414</v>
      </c>
      <c r="N54" s="177">
        <v>0</v>
      </c>
      <c r="O54" s="178">
        <v>0</v>
      </c>
      <c r="P54" s="85"/>
      <c r="Q54" s="85"/>
      <c r="R54" s="40"/>
      <c r="S54" s="40"/>
      <c r="T54" s="40"/>
      <c r="U54" s="53"/>
      <c r="V54" s="53"/>
      <c r="AA54"/>
      <c r="AB54"/>
      <c r="AC54"/>
      <c r="AD54"/>
      <c r="AE54"/>
      <c r="AF54" s="83"/>
      <c r="AG54" s="83"/>
      <c r="AH54" s="83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</row>
    <row r="55" spans="1:50" ht="26.25">
      <c r="A55" s="260"/>
      <c r="B55" s="262"/>
      <c r="C55" s="64" t="s">
        <v>37</v>
      </c>
      <c r="D55" s="88">
        <v>0</v>
      </c>
      <c r="E55" s="88">
        <v>0</v>
      </c>
      <c r="F55" s="88">
        <v>0</v>
      </c>
      <c r="G55" s="88">
        <v>0</v>
      </c>
      <c r="H55" s="88">
        <v>0.7911801397800445</v>
      </c>
      <c r="I55" s="88">
        <v>0.9039933145046234</v>
      </c>
      <c r="J55" s="88">
        <v>0.942151153087616</v>
      </c>
      <c r="K55" s="88">
        <v>0.9433006048202515</v>
      </c>
      <c r="L55" s="88">
        <v>0.8943132817745209</v>
      </c>
      <c r="M55" s="88">
        <v>0.7350950300693512</v>
      </c>
      <c r="N55" s="88">
        <v>0</v>
      </c>
      <c r="O55" s="179">
        <v>0</v>
      </c>
      <c r="P55" s="85"/>
      <c r="Q55" s="85"/>
      <c r="R55" s="40"/>
      <c r="S55" s="40"/>
      <c r="T55" s="40"/>
      <c r="U55" s="53"/>
      <c r="V55" s="53"/>
      <c r="AA55"/>
      <c r="AB55"/>
      <c r="AC55"/>
      <c r="AD55"/>
      <c r="AE55"/>
      <c r="AF55" s="83"/>
      <c r="AG55" s="83"/>
      <c r="AH55" s="83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</row>
    <row r="56" spans="1:50" ht="15">
      <c r="A56" s="260"/>
      <c r="B56" s="262"/>
      <c r="C56" s="64" t="s">
        <v>36</v>
      </c>
      <c r="D56" s="88">
        <v>0</v>
      </c>
      <c r="E56" s="88">
        <v>0</v>
      </c>
      <c r="F56" s="88">
        <v>0</v>
      </c>
      <c r="G56" s="88">
        <v>0</v>
      </c>
      <c r="H56" s="88">
        <v>0.059873970970511434</v>
      </c>
      <c r="I56" s="88">
        <v>0.06400473341345787</v>
      </c>
      <c r="J56" s="88">
        <v>0.0705309234559536</v>
      </c>
      <c r="K56" s="88">
        <v>0.06937163099646568</v>
      </c>
      <c r="L56" s="88">
        <v>0.06685814633965492</v>
      </c>
      <c r="M56" s="88">
        <v>0.05994194224476814</v>
      </c>
      <c r="N56" s="88">
        <v>0</v>
      </c>
      <c r="O56" s="179">
        <v>0</v>
      </c>
      <c r="P56" s="85"/>
      <c r="Q56" s="85"/>
      <c r="R56" s="40"/>
      <c r="S56" s="40"/>
      <c r="T56" s="40"/>
      <c r="U56" s="53"/>
      <c r="V56" s="53"/>
      <c r="AA56"/>
      <c r="AB56"/>
      <c r="AC56"/>
      <c r="AD56"/>
      <c r="AE56"/>
      <c r="AF56" s="83"/>
      <c r="AG56" s="83"/>
      <c r="AH56" s="83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</row>
    <row r="57" spans="1:50" ht="15">
      <c r="A57" s="260"/>
      <c r="B57" s="262"/>
      <c r="C57" s="64" t="s">
        <v>35</v>
      </c>
      <c r="D57" s="88">
        <v>0</v>
      </c>
      <c r="E57" s="88">
        <v>0</v>
      </c>
      <c r="F57" s="88">
        <v>0</v>
      </c>
      <c r="G57" s="88">
        <v>0</v>
      </c>
      <c r="H57" s="88">
        <v>0.529761067032814</v>
      </c>
      <c r="I57" s="88">
        <v>0.5956393122673035</v>
      </c>
      <c r="J57" s="88">
        <v>0.622325211763382</v>
      </c>
      <c r="K57" s="88">
        <v>0.5984773188829422</v>
      </c>
      <c r="L57" s="88">
        <v>0.5892506599426269</v>
      </c>
      <c r="M57" s="88">
        <v>0.5247254133224487</v>
      </c>
      <c r="N57" s="88">
        <v>0</v>
      </c>
      <c r="O57" s="179">
        <v>0</v>
      </c>
      <c r="P57" s="85"/>
      <c r="Q57" s="85"/>
      <c r="R57" s="40"/>
      <c r="S57" s="40"/>
      <c r="T57" s="40"/>
      <c r="U57" s="53"/>
      <c r="V57" s="53"/>
      <c r="AA57"/>
      <c r="AB57"/>
      <c r="AC57"/>
      <c r="AD57"/>
      <c r="AE57"/>
      <c r="AF57" s="84"/>
      <c r="AG57" s="84"/>
      <c r="AH57" s="84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</row>
    <row r="58" spans="1:50" ht="26.25">
      <c r="A58" s="260"/>
      <c r="B58" s="262"/>
      <c r="C58" s="64" t="s">
        <v>34</v>
      </c>
      <c r="D58" s="88">
        <v>0</v>
      </c>
      <c r="E58" s="88">
        <v>0</v>
      </c>
      <c r="F58" s="88">
        <v>0</v>
      </c>
      <c r="G58" s="88">
        <v>0</v>
      </c>
      <c r="H58" s="88">
        <v>0.8341393918904941</v>
      </c>
      <c r="I58" s="88">
        <v>0.8423396916303318</v>
      </c>
      <c r="J58" s="88">
        <v>0.8854256124410312</v>
      </c>
      <c r="K58" s="88">
        <v>0.8698825569066685</v>
      </c>
      <c r="L58" s="88">
        <v>0.8769920082006137</v>
      </c>
      <c r="M58" s="88">
        <v>0.7831660092982929</v>
      </c>
      <c r="N58" s="88">
        <v>0</v>
      </c>
      <c r="O58" s="179">
        <v>0</v>
      </c>
      <c r="P58" s="85"/>
      <c r="Q58" s="85"/>
      <c r="R58" s="40"/>
      <c r="S58" s="40"/>
      <c r="T58" s="40"/>
      <c r="U58" s="53"/>
      <c r="V58" s="53"/>
      <c r="AA58"/>
      <c r="AB58"/>
      <c r="AC58"/>
      <c r="AD58"/>
      <c r="AE58"/>
      <c r="AF58" s="84"/>
      <c r="AG58" s="84"/>
      <c r="AH58" s="84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</row>
    <row r="59" spans="1:50" ht="15">
      <c r="A59" s="260"/>
      <c r="B59" s="262"/>
      <c r="C59" s="64" t="s">
        <v>33</v>
      </c>
      <c r="D59" s="88">
        <v>0</v>
      </c>
      <c r="E59" s="88">
        <v>0</v>
      </c>
      <c r="F59" s="88">
        <v>0</v>
      </c>
      <c r="G59" s="88">
        <v>0</v>
      </c>
      <c r="H59" s="88">
        <v>0.6601875305175782</v>
      </c>
      <c r="I59" s="88">
        <v>0.7386919736862183</v>
      </c>
      <c r="J59" s="88">
        <v>0.7700945913791657</v>
      </c>
      <c r="K59" s="88">
        <v>0.7529779702425003</v>
      </c>
      <c r="L59" s="88">
        <v>0.7318717926740647</v>
      </c>
      <c r="M59" s="88">
        <v>0.6232180655002594</v>
      </c>
      <c r="N59" s="88">
        <v>0</v>
      </c>
      <c r="O59" s="179">
        <v>0</v>
      </c>
      <c r="P59" s="85"/>
      <c r="Q59" s="85"/>
      <c r="R59" s="61"/>
      <c r="S59" s="61"/>
      <c r="T59" s="61"/>
      <c r="U59" s="53"/>
      <c r="V59" s="53"/>
      <c r="AA59"/>
      <c r="AB59"/>
      <c r="AC59"/>
      <c r="AD59"/>
      <c r="AE59"/>
      <c r="AF59" s="84"/>
      <c r="AG59" s="84"/>
      <c r="AH59" s="84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</row>
    <row r="60" spans="1:50" ht="15">
      <c r="A60" s="260"/>
      <c r="B60" s="262"/>
      <c r="C60" s="64" t="s">
        <v>32</v>
      </c>
      <c r="D60" s="88">
        <v>0</v>
      </c>
      <c r="E60" s="88">
        <v>0</v>
      </c>
      <c r="F60" s="88">
        <v>0</v>
      </c>
      <c r="G60" s="88">
        <v>0</v>
      </c>
      <c r="H60" s="88">
        <v>0.5927567422389984</v>
      </c>
      <c r="I60" s="88">
        <v>0.6525127679109574</v>
      </c>
      <c r="J60" s="88">
        <v>0.6669875919818878</v>
      </c>
      <c r="K60" s="88">
        <v>0.641790646314621</v>
      </c>
      <c r="L60" s="88">
        <v>0.6220797777175904</v>
      </c>
      <c r="M60" s="88">
        <v>0.5301486313343048</v>
      </c>
      <c r="N60" s="88">
        <v>0</v>
      </c>
      <c r="O60" s="179">
        <v>0</v>
      </c>
      <c r="P60" s="85"/>
      <c r="Q60" s="85"/>
      <c r="R60" s="68"/>
      <c r="S60" s="68"/>
      <c r="T60" s="68"/>
      <c r="U60" s="53"/>
      <c r="V60" s="53"/>
      <c r="AA60"/>
      <c r="AB60"/>
      <c r="AC60"/>
      <c r="AD60"/>
      <c r="AE60"/>
      <c r="AF60" s="84"/>
      <c r="AG60" s="84"/>
      <c r="AH60" s="84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</row>
    <row r="61" spans="1:50" ht="15">
      <c r="A61" s="260"/>
      <c r="B61" s="262"/>
      <c r="C61" s="87" t="s">
        <v>31</v>
      </c>
      <c r="D61" s="86">
        <v>0</v>
      </c>
      <c r="E61" s="86">
        <v>0</v>
      </c>
      <c r="F61" s="86">
        <v>0</v>
      </c>
      <c r="G61" s="86">
        <v>0</v>
      </c>
      <c r="H61" s="86">
        <v>2.0360709967615547</v>
      </c>
      <c r="I61" s="86">
        <v>2.1805353108939016</v>
      </c>
      <c r="J61" s="86">
        <v>2.3103691456490196</v>
      </c>
      <c r="K61" s="86">
        <v>2.2933661152841522</v>
      </c>
      <c r="L61" s="86">
        <v>2.2466321517451435</v>
      </c>
      <c r="M61" s="86">
        <v>2.0139350588666276</v>
      </c>
      <c r="N61" s="86">
        <v>0</v>
      </c>
      <c r="O61" s="180">
        <v>0</v>
      </c>
      <c r="P61" s="85"/>
      <c r="Q61" s="85"/>
      <c r="R61" s="40"/>
      <c r="S61" s="40"/>
      <c r="T61" s="40"/>
      <c r="U61" s="53"/>
      <c r="V61" s="53"/>
      <c r="AA61"/>
      <c r="AB61"/>
      <c r="AC61"/>
      <c r="AD61"/>
      <c r="AE61"/>
      <c r="AF61" s="84"/>
      <c r="AG61" s="84"/>
      <c r="AH61" s="84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</row>
    <row r="62" spans="1:50" ht="27" thickBot="1">
      <c r="A62" s="261"/>
      <c r="B62" s="263"/>
      <c r="C62" s="181" t="s">
        <v>30</v>
      </c>
      <c r="D62" s="182">
        <f>SUM(D54:D61)</f>
        <v>0</v>
      </c>
      <c r="E62" s="182">
        <f aca="true" t="shared" si="5" ref="E62:O62">SUM(E54:E61)</f>
        <v>0</v>
      </c>
      <c r="F62" s="182">
        <f t="shared" si="5"/>
        <v>0</v>
      </c>
      <c r="G62" s="182">
        <f t="shared" si="5"/>
        <v>0</v>
      </c>
      <c r="H62" s="182">
        <f t="shared" si="5"/>
        <v>8.910435631847939</v>
      </c>
      <c r="I62" s="182">
        <f t="shared" si="5"/>
        <v>9.57553218876419</v>
      </c>
      <c r="J62" s="182">
        <f t="shared" si="5"/>
        <v>10.037876414397033</v>
      </c>
      <c r="K62" s="182">
        <f t="shared" si="5"/>
        <v>9.944158343825256</v>
      </c>
      <c r="L62" s="182">
        <f t="shared" si="5"/>
        <v>9.87062289993337</v>
      </c>
      <c r="M62" s="182">
        <f t="shared" si="5"/>
        <v>8.688478506024692</v>
      </c>
      <c r="N62" s="182">
        <f t="shared" si="5"/>
        <v>0</v>
      </c>
      <c r="O62" s="183">
        <f t="shared" si="5"/>
        <v>0</v>
      </c>
      <c r="P62" s="85"/>
      <c r="Q62" s="8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84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</row>
    <row r="63" spans="1:50" ht="26.25">
      <c r="A63" s="248" t="s">
        <v>47</v>
      </c>
      <c r="B63" s="233" t="s">
        <v>39</v>
      </c>
      <c r="C63" s="168" t="s">
        <v>38</v>
      </c>
      <c r="D63" s="169">
        <v>0</v>
      </c>
      <c r="E63" s="169">
        <v>0</v>
      </c>
      <c r="F63" s="169">
        <v>0</v>
      </c>
      <c r="G63" s="169">
        <v>0</v>
      </c>
      <c r="H63" s="170">
        <v>0.9348019480705261</v>
      </c>
      <c r="I63" s="170">
        <v>0.9656193137168885</v>
      </c>
      <c r="J63" s="170">
        <v>0.9575296759605407</v>
      </c>
      <c r="K63" s="170">
        <v>0.9502283096313476</v>
      </c>
      <c r="L63" s="170">
        <v>0.9347800016403198</v>
      </c>
      <c r="M63" s="170">
        <v>0.898018729686737</v>
      </c>
      <c r="N63" s="169">
        <v>0</v>
      </c>
      <c r="O63" s="171">
        <v>0</v>
      </c>
      <c r="P63" s="62"/>
      <c r="Q63" s="62"/>
      <c r="R63" s="53"/>
      <c r="S63" s="53"/>
      <c r="T63" s="53"/>
      <c r="U63" s="53"/>
      <c r="V63" s="53"/>
      <c r="AA63"/>
      <c r="AB63"/>
      <c r="AC63"/>
      <c r="AD63"/>
      <c r="AE63"/>
      <c r="AF63" s="83"/>
      <c r="AG63" s="83"/>
      <c r="AH63" s="83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</row>
    <row r="64" spans="1:50" ht="26.25">
      <c r="A64" s="249"/>
      <c r="B64" s="251"/>
      <c r="C64" s="82" t="s">
        <v>37</v>
      </c>
      <c r="D64" s="79">
        <v>0</v>
      </c>
      <c r="E64" s="79">
        <v>0</v>
      </c>
      <c r="F64" s="79">
        <v>0</v>
      </c>
      <c r="G64" s="79">
        <v>0</v>
      </c>
      <c r="H64" s="81">
        <v>0.19783392246463335</v>
      </c>
      <c r="I64" s="81">
        <v>0.2684080878505483</v>
      </c>
      <c r="J64" s="81">
        <v>0.26398136663483457</v>
      </c>
      <c r="K64" s="81">
        <v>0.29203099611913785</v>
      </c>
      <c r="L64" s="81">
        <v>0.22510766604100355</v>
      </c>
      <c r="M64" s="81">
        <v>0.1372566155041568</v>
      </c>
      <c r="N64" s="79">
        <v>0</v>
      </c>
      <c r="O64" s="172">
        <v>0</v>
      </c>
      <c r="P64" s="62"/>
      <c r="Q64" s="62"/>
      <c r="R64" s="53"/>
      <c r="S64" s="53"/>
      <c r="T64" s="53"/>
      <c r="U64" s="53"/>
      <c r="V64" s="53"/>
      <c r="AA64"/>
      <c r="AB64"/>
      <c r="AC64"/>
      <c r="AD64"/>
      <c r="AE64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</row>
    <row r="65" spans="1:50" ht="15">
      <c r="A65" s="249"/>
      <c r="B65" s="251"/>
      <c r="C65" s="82" t="s">
        <v>36</v>
      </c>
      <c r="D65" s="79">
        <v>0</v>
      </c>
      <c r="E65" s="79">
        <v>0</v>
      </c>
      <c r="F65" s="79">
        <v>0</v>
      </c>
      <c r="G65" s="79">
        <v>0</v>
      </c>
      <c r="H65" s="81">
        <v>0</v>
      </c>
      <c r="I65" s="81">
        <v>0</v>
      </c>
      <c r="J65" s="81">
        <v>0</v>
      </c>
      <c r="K65" s="81">
        <v>0</v>
      </c>
      <c r="L65" s="81">
        <v>0</v>
      </c>
      <c r="M65" s="81">
        <v>0</v>
      </c>
      <c r="N65" s="79">
        <v>0</v>
      </c>
      <c r="O65" s="172">
        <v>0</v>
      </c>
      <c r="P65" s="62"/>
      <c r="Q65" s="62"/>
      <c r="R65" s="53"/>
      <c r="S65" s="53"/>
      <c r="T65" s="53"/>
      <c r="U65" s="53"/>
      <c r="V65" s="53"/>
      <c r="AA65"/>
      <c r="AB65"/>
      <c r="AC65"/>
      <c r="AD65"/>
      <c r="AE65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</row>
    <row r="66" spans="1:50" ht="15">
      <c r="A66" s="249"/>
      <c r="B66" s="251"/>
      <c r="C66" s="82" t="s">
        <v>35</v>
      </c>
      <c r="D66" s="79">
        <v>0</v>
      </c>
      <c r="E66" s="79">
        <v>0</v>
      </c>
      <c r="F66" s="79">
        <v>0</v>
      </c>
      <c r="G66" s="79">
        <v>0</v>
      </c>
      <c r="H66" s="81">
        <v>0.1929754853248596</v>
      </c>
      <c r="I66" s="81">
        <v>0.22311016768217087</v>
      </c>
      <c r="J66" s="81">
        <v>0.1994083493947983</v>
      </c>
      <c r="K66" s="81">
        <v>0.18005146086215973</v>
      </c>
      <c r="L66" s="81">
        <v>0.16274354308843614</v>
      </c>
      <c r="M66" s="81">
        <v>0.1543385997414589</v>
      </c>
      <c r="N66" s="79">
        <v>0</v>
      </c>
      <c r="O66" s="172">
        <v>0</v>
      </c>
      <c r="P66" s="62"/>
      <c r="Q66" s="62"/>
      <c r="R66" s="53"/>
      <c r="S66" s="53"/>
      <c r="T66" s="53"/>
      <c r="U66" s="53"/>
      <c r="V66" s="53"/>
      <c r="AA66"/>
      <c r="AB66"/>
      <c r="AC66"/>
      <c r="AD66"/>
      <c r="AE66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</row>
    <row r="67" spans="1:50" ht="26.25">
      <c r="A67" s="249"/>
      <c r="B67" s="251"/>
      <c r="C67" s="82" t="s">
        <v>34</v>
      </c>
      <c r="D67" s="79">
        <v>0</v>
      </c>
      <c r="E67" s="79">
        <v>0</v>
      </c>
      <c r="F67" s="79">
        <v>0</v>
      </c>
      <c r="G67" s="79">
        <v>0</v>
      </c>
      <c r="H67" s="81">
        <v>0</v>
      </c>
      <c r="I67" s="81">
        <v>0</v>
      </c>
      <c r="J67" s="81">
        <v>0</v>
      </c>
      <c r="K67" s="81">
        <v>0</v>
      </c>
      <c r="L67" s="81">
        <v>0</v>
      </c>
      <c r="M67" s="81">
        <v>0</v>
      </c>
      <c r="N67" s="79">
        <v>0</v>
      </c>
      <c r="O67" s="172">
        <v>0</v>
      </c>
      <c r="P67" s="62"/>
      <c r="Q67" s="62"/>
      <c r="R67" s="61"/>
      <c r="S67" s="61"/>
      <c r="T67" s="61"/>
      <c r="U67" s="53"/>
      <c r="V67" s="53"/>
      <c r="AA67"/>
      <c r="AB67"/>
      <c r="AC67"/>
      <c r="AD67"/>
      <c r="AE67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</row>
    <row r="68" spans="1:50" ht="15">
      <c r="A68" s="249"/>
      <c r="B68" s="251"/>
      <c r="C68" s="82" t="s">
        <v>33</v>
      </c>
      <c r="D68" s="79">
        <v>0</v>
      </c>
      <c r="E68" s="79">
        <v>0</v>
      </c>
      <c r="F68" s="79">
        <v>0</v>
      </c>
      <c r="G68" s="79">
        <v>0</v>
      </c>
      <c r="H68" s="81">
        <v>0</v>
      </c>
      <c r="I68" s="81">
        <v>0</v>
      </c>
      <c r="J68" s="81">
        <v>0</v>
      </c>
      <c r="K68" s="81">
        <v>0</v>
      </c>
      <c r="L68" s="81">
        <v>0</v>
      </c>
      <c r="M68" s="81">
        <v>0</v>
      </c>
      <c r="N68" s="79">
        <v>0</v>
      </c>
      <c r="O68" s="172">
        <v>0</v>
      </c>
      <c r="P68" s="62"/>
      <c r="Q68" s="62"/>
      <c r="R68" s="68"/>
      <c r="S68" s="68"/>
      <c r="T68" s="68"/>
      <c r="U68" s="53"/>
      <c r="V68" s="53"/>
      <c r="AA68"/>
      <c r="AB68"/>
      <c r="AC68"/>
      <c r="AD68"/>
      <c r="AE68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</row>
    <row r="69" spans="1:50" ht="15">
      <c r="A69" s="249"/>
      <c r="B69" s="251"/>
      <c r="C69" s="82" t="s">
        <v>32</v>
      </c>
      <c r="D69" s="79">
        <v>0</v>
      </c>
      <c r="E69" s="79">
        <v>0</v>
      </c>
      <c r="F69" s="79">
        <v>0</v>
      </c>
      <c r="G69" s="79">
        <v>0</v>
      </c>
      <c r="H69" s="81">
        <v>0.12581222951412202</v>
      </c>
      <c r="I69" s="81">
        <v>0.11541283875703812</v>
      </c>
      <c r="J69" s="81">
        <v>0.10582334697246551</v>
      </c>
      <c r="K69" s="81">
        <v>0.1341966673731804</v>
      </c>
      <c r="L69" s="81">
        <v>0.12367992550134659</v>
      </c>
      <c r="M69" s="81">
        <v>0.11415008008480072</v>
      </c>
      <c r="N69" s="79">
        <v>0</v>
      </c>
      <c r="O69" s="172">
        <v>0</v>
      </c>
      <c r="P69" s="62"/>
      <c r="Q69" s="62"/>
      <c r="R69" s="40"/>
      <c r="S69" s="40"/>
      <c r="T69" s="40"/>
      <c r="U69" s="53"/>
      <c r="V69" s="53"/>
      <c r="AA69"/>
      <c r="AB69"/>
      <c r="AC69"/>
      <c r="AD69"/>
      <c r="AE6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</row>
    <row r="70" spans="1:50" ht="15">
      <c r="A70" s="249"/>
      <c r="B70" s="251"/>
      <c r="C70" s="80" t="s">
        <v>31</v>
      </c>
      <c r="D70" s="79">
        <v>0</v>
      </c>
      <c r="E70" s="79">
        <v>0</v>
      </c>
      <c r="F70" s="79">
        <v>0</v>
      </c>
      <c r="G70" s="79">
        <v>0</v>
      </c>
      <c r="H70" s="79">
        <v>4.0447218557324955</v>
      </c>
      <c r="I70" s="79">
        <v>4.0882965763536046</v>
      </c>
      <c r="J70" s="79">
        <v>4.350969623538549</v>
      </c>
      <c r="K70" s="79">
        <v>3.8960847528156592</v>
      </c>
      <c r="L70" s="79">
        <v>3.6519565661874367</v>
      </c>
      <c r="M70" s="79">
        <v>3.911211535471375</v>
      </c>
      <c r="N70" s="79">
        <v>0</v>
      </c>
      <c r="O70" s="172">
        <v>0</v>
      </c>
      <c r="P70" s="62"/>
      <c r="Q70" s="62"/>
      <c r="R70" s="40"/>
      <c r="S70" s="40"/>
      <c r="T70" s="40"/>
      <c r="U70" s="53"/>
      <c r="V70" s="53"/>
      <c r="AA70"/>
      <c r="AB70"/>
      <c r="AC70"/>
      <c r="AD70"/>
      <c r="AE70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</row>
    <row r="71" spans="1:50" ht="27" thickBot="1">
      <c r="A71" s="250"/>
      <c r="B71" s="252"/>
      <c r="C71" s="173" t="s">
        <v>30</v>
      </c>
      <c r="D71" s="174">
        <f>SUM(D63:D70)</f>
        <v>0</v>
      </c>
      <c r="E71" s="174">
        <f aca="true" t="shared" si="6" ref="E71:O71">SUM(E63:E70)</f>
        <v>0</v>
      </c>
      <c r="F71" s="174">
        <f t="shared" si="6"/>
        <v>0</v>
      </c>
      <c r="G71" s="174">
        <f t="shared" si="6"/>
        <v>0</v>
      </c>
      <c r="H71" s="174">
        <f t="shared" si="6"/>
        <v>5.496145441106636</v>
      </c>
      <c r="I71" s="174">
        <f t="shared" si="6"/>
        <v>5.6608469843602505</v>
      </c>
      <c r="J71" s="174">
        <f t="shared" si="6"/>
        <v>5.877712362501188</v>
      </c>
      <c r="K71" s="174">
        <f t="shared" si="6"/>
        <v>5.4525921868014855</v>
      </c>
      <c r="L71" s="174">
        <f t="shared" si="6"/>
        <v>5.098267702458543</v>
      </c>
      <c r="M71" s="174">
        <f t="shared" si="6"/>
        <v>5.214975560488528</v>
      </c>
      <c r="N71" s="174">
        <f t="shared" si="6"/>
        <v>0</v>
      </c>
      <c r="O71" s="175">
        <f t="shared" si="6"/>
        <v>0</v>
      </c>
      <c r="P71" s="62"/>
      <c r="Q71" s="62"/>
      <c r="R71" s="62"/>
      <c r="S71" s="62"/>
      <c r="T71" s="62"/>
      <c r="U71" s="62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</row>
    <row r="72" spans="1:256" s="19" customFormat="1" ht="15.75" thickBot="1">
      <c r="A72" s="78"/>
      <c r="B72" s="77"/>
      <c r="C72" s="76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40"/>
      <c r="AF72" s="40"/>
      <c r="AG72" s="40"/>
      <c r="AH72" s="40"/>
      <c r="AI72" s="40"/>
      <c r="AJ72" s="40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27" customHeight="1" thickBot="1">
      <c r="A73" s="242" t="s">
        <v>46</v>
      </c>
      <c r="B73" s="243"/>
      <c r="C73" s="58" t="s">
        <v>38</v>
      </c>
      <c r="D73" s="74">
        <f aca="true" t="shared" si="7" ref="D73:O81">SUMIF($C$9:$O$71,$C73,D$9:D$71)</f>
        <v>15.510922908782959</v>
      </c>
      <c r="E73" s="74">
        <f t="shared" si="7"/>
        <v>16.50237050652504</v>
      </c>
      <c r="F73" s="74">
        <f t="shared" si="7"/>
        <v>15.950597792863846</v>
      </c>
      <c r="G73" s="74">
        <f t="shared" si="7"/>
        <v>18.8418328166008</v>
      </c>
      <c r="H73" s="74">
        <f t="shared" si="7"/>
        <v>46.34682161257962</v>
      </c>
      <c r="I73" s="74">
        <f t="shared" si="7"/>
        <v>55.74676763291928</v>
      </c>
      <c r="J73" s="74">
        <f t="shared" si="7"/>
        <v>56.52999152655667</v>
      </c>
      <c r="K73" s="74">
        <f t="shared" si="7"/>
        <v>57.91747654388913</v>
      </c>
      <c r="L73" s="74">
        <f t="shared" si="7"/>
        <v>56.347556854102905</v>
      </c>
      <c r="M73" s="74">
        <f t="shared" si="7"/>
        <v>44.83531340606473</v>
      </c>
      <c r="N73" s="74">
        <f t="shared" si="7"/>
        <v>16.475629180669785</v>
      </c>
      <c r="O73" s="165">
        <f t="shared" si="7"/>
        <v>15.880931168794632</v>
      </c>
      <c r="AA73"/>
      <c r="AB73" s="62"/>
      <c r="AC73" s="62"/>
      <c r="AD73" s="62"/>
      <c r="AE73" s="62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  <c r="IV73" s="19"/>
    </row>
    <row r="74" spans="1:31" ht="27" thickBot="1">
      <c r="A74" s="244"/>
      <c r="B74" s="245"/>
      <c r="C74" s="57" t="s">
        <v>37</v>
      </c>
      <c r="D74" s="74">
        <f t="shared" si="7"/>
        <v>3.2160580158233643</v>
      </c>
      <c r="E74" s="74">
        <f t="shared" si="7"/>
        <v>3.1924569606781006</v>
      </c>
      <c r="F74" s="74">
        <f t="shared" si="7"/>
        <v>3.2712209224700928</v>
      </c>
      <c r="G74" s="74">
        <f t="shared" si="7"/>
        <v>3.173532009124756</v>
      </c>
      <c r="H74" s="74">
        <f t="shared" si="7"/>
        <v>45.925159219436736</v>
      </c>
      <c r="I74" s="74">
        <f t="shared" si="7"/>
        <v>50.316569131673695</v>
      </c>
      <c r="J74" s="74">
        <f t="shared" si="7"/>
        <v>51.366412120829914</v>
      </c>
      <c r="K74" s="74">
        <f t="shared" si="7"/>
        <v>51.01136783804294</v>
      </c>
      <c r="L74" s="74">
        <f t="shared" si="7"/>
        <v>49.508960805966446</v>
      </c>
      <c r="M74" s="74">
        <f t="shared" si="7"/>
        <v>43.334532327478094</v>
      </c>
      <c r="N74" s="74">
        <f t="shared" si="7"/>
        <v>3.704024076461792</v>
      </c>
      <c r="O74" s="165">
        <f t="shared" si="7"/>
        <v>3.191004991531372</v>
      </c>
      <c r="S74" s="53"/>
      <c r="T74" s="53"/>
      <c r="U74" s="53"/>
      <c r="V74" s="53"/>
      <c r="AA74"/>
      <c r="AB74"/>
      <c r="AC74"/>
      <c r="AD74"/>
      <c r="AE74"/>
    </row>
    <row r="75" spans="1:31" ht="15.75" thickBot="1">
      <c r="A75" s="244"/>
      <c r="B75" s="245"/>
      <c r="C75" s="57" t="s">
        <v>36</v>
      </c>
      <c r="D75" s="74">
        <f t="shared" si="7"/>
        <v>5.453588008880615</v>
      </c>
      <c r="E75" s="74">
        <f t="shared" si="7"/>
        <v>5.769752025604248</v>
      </c>
      <c r="F75" s="74">
        <f t="shared" si="7"/>
        <v>5.685808181762695</v>
      </c>
      <c r="G75" s="74">
        <f t="shared" si="7"/>
        <v>7.0211181640625</v>
      </c>
      <c r="H75" s="74">
        <f t="shared" si="7"/>
        <v>6.04324245654052</v>
      </c>
      <c r="I75" s="74">
        <f t="shared" si="7"/>
        <v>5.918806953877265</v>
      </c>
      <c r="J75" s="74">
        <f t="shared" si="7"/>
        <v>5.772128226012046</v>
      </c>
      <c r="K75" s="74">
        <f t="shared" si="7"/>
        <v>5.8004861073196485</v>
      </c>
      <c r="L75" s="74">
        <f t="shared" si="7"/>
        <v>5.423604431897457</v>
      </c>
      <c r="M75" s="74">
        <f t="shared" si="7"/>
        <v>5.43755414500838</v>
      </c>
      <c r="N75" s="74">
        <f t="shared" si="7"/>
        <v>4.93615198135376</v>
      </c>
      <c r="O75" s="165">
        <f t="shared" si="7"/>
        <v>4.890891075134277</v>
      </c>
      <c r="S75" s="53"/>
      <c r="T75" s="53"/>
      <c r="U75" s="53"/>
      <c r="V75" s="53"/>
      <c r="AA75"/>
      <c r="AB75"/>
      <c r="AC75"/>
      <c r="AD75"/>
      <c r="AE75"/>
    </row>
    <row r="76" spans="1:31" ht="15.75" thickBot="1">
      <c r="A76" s="244"/>
      <c r="B76" s="245"/>
      <c r="C76" s="57" t="s">
        <v>35</v>
      </c>
      <c r="D76" s="74">
        <f t="shared" si="7"/>
        <v>16.576480865478516</v>
      </c>
      <c r="E76" s="74">
        <f t="shared" si="7"/>
        <v>16.563840866088867</v>
      </c>
      <c r="F76" s="74">
        <f t="shared" si="7"/>
        <v>16.233659744262695</v>
      </c>
      <c r="G76" s="74">
        <f t="shared" si="7"/>
        <v>14.81266975402832</v>
      </c>
      <c r="H76" s="74">
        <f t="shared" si="7"/>
        <v>59.959493683558506</v>
      </c>
      <c r="I76" s="74">
        <f t="shared" si="7"/>
        <v>63.86132634864786</v>
      </c>
      <c r="J76" s="74">
        <f t="shared" si="7"/>
        <v>63.39009444228333</v>
      </c>
      <c r="K76" s="74">
        <f t="shared" si="7"/>
        <v>62.89851278514759</v>
      </c>
      <c r="L76" s="74">
        <f t="shared" si="7"/>
        <v>62.02000988757418</v>
      </c>
      <c r="M76" s="74">
        <f t="shared" si="7"/>
        <v>59.810345710539146</v>
      </c>
      <c r="N76" s="74">
        <f t="shared" si="7"/>
        <v>14.76852035522461</v>
      </c>
      <c r="O76" s="165">
        <f t="shared" si="7"/>
        <v>15.601249694824219</v>
      </c>
      <c r="S76" s="53"/>
      <c r="T76" s="53"/>
      <c r="U76" s="53"/>
      <c r="V76" s="53"/>
      <c r="AA76"/>
      <c r="AB76"/>
      <c r="AC76"/>
      <c r="AD76"/>
      <c r="AE76"/>
    </row>
    <row r="77" spans="1:31" ht="27" thickBot="1">
      <c r="A77" s="244"/>
      <c r="B77" s="245"/>
      <c r="C77" s="57" t="s">
        <v>34</v>
      </c>
      <c r="D77" s="74">
        <f t="shared" si="7"/>
        <v>2.5613964647054672</v>
      </c>
      <c r="E77" s="74">
        <f t="shared" si="7"/>
        <v>2.6772247552871704</v>
      </c>
      <c r="F77" s="74">
        <f t="shared" si="7"/>
        <v>2.7496161311864853</v>
      </c>
      <c r="G77" s="74">
        <f t="shared" si="7"/>
        <v>4.321239002048969</v>
      </c>
      <c r="H77" s="74">
        <f t="shared" si="7"/>
        <v>7.521895044230392</v>
      </c>
      <c r="I77" s="74">
        <f t="shared" si="7"/>
        <v>9.582286339972885</v>
      </c>
      <c r="J77" s="74">
        <f t="shared" si="7"/>
        <v>9.779550735896803</v>
      </c>
      <c r="K77" s="74">
        <f t="shared" si="7"/>
        <v>9.742808334056203</v>
      </c>
      <c r="L77" s="74">
        <f t="shared" si="7"/>
        <v>9.484898295962644</v>
      </c>
      <c r="M77" s="74">
        <f t="shared" si="7"/>
        <v>7.65912384938339</v>
      </c>
      <c r="N77" s="74">
        <f t="shared" si="7"/>
        <v>2.478819653391838</v>
      </c>
      <c r="O77" s="165">
        <f t="shared" si="7"/>
        <v>2.6724856346845627</v>
      </c>
      <c r="S77" s="53"/>
      <c r="T77" s="53"/>
      <c r="U77" s="53"/>
      <c r="V77" s="53"/>
      <c r="AA77"/>
      <c r="AB77"/>
      <c r="AC77"/>
      <c r="AD77"/>
      <c r="AE77"/>
    </row>
    <row r="78" spans="1:31" ht="15.75" thickBot="1">
      <c r="A78" s="244"/>
      <c r="B78" s="245"/>
      <c r="C78" s="57" t="s">
        <v>33</v>
      </c>
      <c r="D78" s="74">
        <f t="shared" si="7"/>
        <v>6.2489518113434315</v>
      </c>
      <c r="E78" s="74">
        <f t="shared" si="7"/>
        <v>6.170349316671491</v>
      </c>
      <c r="F78" s="74">
        <f t="shared" si="7"/>
        <v>6.177188022062182</v>
      </c>
      <c r="G78" s="74">
        <f t="shared" si="7"/>
        <v>6.736240630969405</v>
      </c>
      <c r="H78" s="74">
        <f t="shared" si="7"/>
        <v>13.688504028795878</v>
      </c>
      <c r="I78" s="74">
        <f t="shared" si="7"/>
        <v>18.33673889670776</v>
      </c>
      <c r="J78" s="74">
        <f t="shared" si="7"/>
        <v>18.528980787994193</v>
      </c>
      <c r="K78" s="74">
        <f t="shared" si="7"/>
        <v>18.18867728104758</v>
      </c>
      <c r="L78" s="74">
        <f t="shared" si="7"/>
        <v>16.7813273707933</v>
      </c>
      <c r="M78" s="74">
        <f t="shared" si="7"/>
        <v>11.632010211966392</v>
      </c>
      <c r="N78" s="74">
        <f t="shared" si="7"/>
        <v>6.178222140297294</v>
      </c>
      <c r="O78" s="165">
        <f t="shared" si="7"/>
        <v>6.184569268487394</v>
      </c>
      <c r="S78" s="61"/>
      <c r="T78" s="61"/>
      <c r="U78" s="61"/>
      <c r="V78" s="53"/>
      <c r="AA78"/>
      <c r="AB78"/>
      <c r="AC78"/>
      <c r="AD78"/>
      <c r="AE78"/>
    </row>
    <row r="79" spans="1:31" ht="15.75" thickBot="1">
      <c r="A79" s="244"/>
      <c r="B79" s="245"/>
      <c r="C79" s="57" t="s">
        <v>32</v>
      </c>
      <c r="D79" s="74">
        <f t="shared" si="7"/>
        <v>5.259609222412109</v>
      </c>
      <c r="E79" s="74">
        <f t="shared" si="7"/>
        <v>5.2435150146484375</v>
      </c>
      <c r="F79" s="74">
        <f t="shared" si="7"/>
        <v>5.151799201965332</v>
      </c>
      <c r="G79" s="74">
        <f t="shared" si="7"/>
        <v>5.183159828186035</v>
      </c>
      <c r="H79" s="74">
        <f t="shared" si="7"/>
        <v>16.460511617177357</v>
      </c>
      <c r="I79" s="74">
        <f t="shared" si="7"/>
        <v>20.524942898507025</v>
      </c>
      <c r="J79" s="74">
        <f t="shared" si="7"/>
        <v>20.29267706859734</v>
      </c>
      <c r="K79" s="74">
        <f t="shared" si="7"/>
        <v>19.860986122786358</v>
      </c>
      <c r="L79" s="74">
        <f t="shared" si="7"/>
        <v>18.515236128435657</v>
      </c>
      <c r="M79" s="74">
        <f t="shared" si="7"/>
        <v>14.352918261079184</v>
      </c>
      <c r="N79" s="74">
        <f t="shared" si="7"/>
        <v>5.440855979919434</v>
      </c>
      <c r="O79" s="165">
        <f t="shared" si="7"/>
        <v>4.8015642166137695</v>
      </c>
      <c r="S79" s="68"/>
      <c r="T79" s="68"/>
      <c r="U79" s="68"/>
      <c r="V79" s="53"/>
      <c r="AA79"/>
      <c r="AB79"/>
      <c r="AC79"/>
      <c r="AD79"/>
      <c r="AE79"/>
    </row>
    <row r="80" spans="1:31" ht="15.75" thickBot="1">
      <c r="A80" s="244"/>
      <c r="B80" s="245"/>
      <c r="C80" s="56" t="s">
        <v>31</v>
      </c>
      <c r="D80" s="74">
        <f t="shared" si="7"/>
        <v>144.6647428572178</v>
      </c>
      <c r="E80" s="74">
        <f t="shared" si="7"/>
        <v>156.8396855890751</v>
      </c>
      <c r="F80" s="74">
        <f t="shared" si="7"/>
        <v>156.14230982214212</v>
      </c>
      <c r="G80" s="74">
        <f t="shared" si="7"/>
        <v>177.5061528980732</v>
      </c>
      <c r="H80" s="74">
        <f t="shared" si="7"/>
        <v>193.870353852284</v>
      </c>
      <c r="I80" s="74">
        <f t="shared" si="7"/>
        <v>217.5840900668135</v>
      </c>
      <c r="J80" s="74">
        <f t="shared" si="7"/>
        <v>220.62661932924442</v>
      </c>
      <c r="K80" s="74">
        <f t="shared" si="7"/>
        <v>222.77141148828284</v>
      </c>
      <c r="L80" s="74">
        <f t="shared" si="7"/>
        <v>214.01051110345185</v>
      </c>
      <c r="M80" s="74">
        <f t="shared" si="7"/>
        <v>200.71697001494238</v>
      </c>
      <c r="N80" s="74">
        <f t="shared" si="7"/>
        <v>159.0315296649933</v>
      </c>
      <c r="O80" s="165">
        <f t="shared" si="7"/>
        <v>152.06278033554554</v>
      </c>
      <c r="S80" s="40"/>
      <c r="T80" s="40"/>
      <c r="U80" s="40"/>
      <c r="V80" s="53"/>
      <c r="AA80"/>
      <c r="AB80"/>
      <c r="AC80"/>
      <c r="AD80"/>
      <c r="AE80"/>
    </row>
    <row r="81" spans="1:31" ht="27" thickBot="1">
      <c r="A81" s="246"/>
      <c r="B81" s="247"/>
      <c r="C81" s="55" t="s">
        <v>30</v>
      </c>
      <c r="D81" s="166">
        <f t="shared" si="7"/>
        <v>199.49175015464425</v>
      </c>
      <c r="E81" s="166">
        <f t="shared" si="7"/>
        <v>212.95919503457844</v>
      </c>
      <c r="F81" s="166">
        <f t="shared" si="7"/>
        <v>211.36219981871545</v>
      </c>
      <c r="G81" s="166">
        <f t="shared" si="7"/>
        <v>237.59594510309398</v>
      </c>
      <c r="H81" s="166">
        <f t="shared" si="7"/>
        <v>389.81598151460304</v>
      </c>
      <c r="I81" s="166">
        <f t="shared" si="7"/>
        <v>441.8715282691193</v>
      </c>
      <c r="J81" s="166">
        <f t="shared" si="7"/>
        <v>446.2864542374147</v>
      </c>
      <c r="K81" s="166">
        <f t="shared" si="7"/>
        <v>448.1917265005723</v>
      </c>
      <c r="L81" s="166">
        <f t="shared" si="7"/>
        <v>432.09210487818444</v>
      </c>
      <c r="M81" s="166">
        <f t="shared" si="7"/>
        <v>387.7787679264616</v>
      </c>
      <c r="N81" s="166">
        <f t="shared" si="7"/>
        <v>213.0137530323118</v>
      </c>
      <c r="O81" s="167">
        <f t="shared" si="7"/>
        <v>205.28547638561577</v>
      </c>
      <c r="S81" s="40"/>
      <c r="T81" s="40"/>
      <c r="U81" s="40"/>
      <c r="V81" s="53"/>
      <c r="AA81"/>
      <c r="AB81"/>
      <c r="AC81"/>
      <c r="AD81"/>
      <c r="AE81"/>
    </row>
    <row r="82" spans="1:29" ht="15">
      <c r="A82" s="18"/>
      <c r="B82" s="38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</row>
    <row r="83" spans="4:15" ht="15"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</row>
    <row r="84" spans="4:15" ht="15"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</row>
    <row r="85" spans="1:15" ht="15">
      <c r="A85" s="9" t="s">
        <v>19</v>
      </c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</row>
    <row r="86" ht="15">
      <c r="A86" s="45" t="s">
        <v>24</v>
      </c>
    </row>
    <row r="87" spans="1:15" ht="15.75" thickBot="1">
      <c r="A87" t="s">
        <v>43</v>
      </c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</row>
    <row r="88" spans="1:50" ht="26.25">
      <c r="A88" s="253" t="s">
        <v>82</v>
      </c>
      <c r="B88" s="256" t="s">
        <v>39</v>
      </c>
      <c r="C88" s="150" t="s">
        <v>38</v>
      </c>
      <c r="D88" s="151">
        <v>4.975054740905762</v>
      </c>
      <c r="E88" s="151">
        <v>5.815380096435547</v>
      </c>
      <c r="F88" s="151">
        <v>6.592137336730957</v>
      </c>
      <c r="G88" s="151">
        <v>8.477648735046387</v>
      </c>
      <c r="H88" s="152">
        <v>3.4934535026550293</v>
      </c>
      <c r="I88" s="152">
        <v>5.139206886291504</v>
      </c>
      <c r="J88" s="152">
        <v>4.058341026306152</v>
      </c>
      <c r="K88" s="152">
        <v>4.417938232421875</v>
      </c>
      <c r="L88" s="152">
        <v>3.9041337966918945</v>
      </c>
      <c r="M88" s="152">
        <v>3.759181499481201</v>
      </c>
      <c r="N88" s="151">
        <v>8.561084747314453</v>
      </c>
      <c r="O88" s="153">
        <v>6.488740921020508</v>
      </c>
      <c r="P88" s="62"/>
      <c r="Q88" s="62"/>
      <c r="R88" s="53"/>
      <c r="S88" s="53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</row>
    <row r="89" spans="1:50" ht="26.25">
      <c r="A89" s="254"/>
      <c r="B89" s="257"/>
      <c r="C89" s="70" t="s">
        <v>37</v>
      </c>
      <c r="D89" s="69">
        <v>2.986175060272217</v>
      </c>
      <c r="E89" s="69">
        <v>2.9294497966766357</v>
      </c>
      <c r="F89" s="69">
        <v>2.864349603652954</v>
      </c>
      <c r="G89" s="69">
        <v>3.950226306915283</v>
      </c>
      <c r="H89" s="72">
        <v>4.690257549285889</v>
      </c>
      <c r="I89" s="72">
        <v>4.5365166664123535</v>
      </c>
      <c r="J89" s="72">
        <v>4.4217681884765625</v>
      </c>
      <c r="K89" s="72">
        <v>4.656810283660889</v>
      </c>
      <c r="L89" s="72">
        <v>4.673862457275391</v>
      </c>
      <c r="M89" s="72">
        <v>4.998270034790039</v>
      </c>
      <c r="N89" s="69">
        <v>2.9237873554229736</v>
      </c>
      <c r="O89" s="154">
        <v>3.0210578441619873</v>
      </c>
      <c r="P89" s="62"/>
      <c r="Q89" s="62"/>
      <c r="R89" s="53"/>
      <c r="S89" s="53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</row>
    <row r="90" spans="1:50" ht="15">
      <c r="A90" s="254"/>
      <c r="B90" s="257"/>
      <c r="C90" s="70" t="s">
        <v>36</v>
      </c>
      <c r="D90" s="69">
        <v>0.1829514503479004</v>
      </c>
      <c r="E90" s="69">
        <v>0.1943817436695099</v>
      </c>
      <c r="F90" s="69">
        <v>0.2560953199863434</v>
      </c>
      <c r="G90" s="69">
        <v>0.3731408715248108</v>
      </c>
      <c r="H90" s="72">
        <v>0.4685293436050415</v>
      </c>
      <c r="I90" s="72">
        <v>0.42945852875709534</v>
      </c>
      <c r="J90" s="72">
        <v>0.8270003795623779</v>
      </c>
      <c r="K90" s="72">
        <v>0.9222186207771301</v>
      </c>
      <c r="L90" s="72">
        <v>0.862659752368927</v>
      </c>
      <c r="M90" s="72">
        <v>0.8489046692848206</v>
      </c>
      <c r="N90" s="69">
        <v>0.3725767731666565</v>
      </c>
      <c r="O90" s="154">
        <v>0.2683570384979248</v>
      </c>
      <c r="P90" s="62"/>
      <c r="Q90" s="62"/>
      <c r="R90" s="53"/>
      <c r="S90" s="53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</row>
    <row r="91" spans="1:50" ht="15">
      <c r="A91" s="254"/>
      <c r="B91" s="257"/>
      <c r="C91" s="70" t="s">
        <v>35</v>
      </c>
      <c r="D91" s="69">
        <v>1.4769761562347412</v>
      </c>
      <c r="E91" s="69">
        <v>1.221879243850708</v>
      </c>
      <c r="F91" s="69">
        <v>1.02910315990448</v>
      </c>
      <c r="G91" s="69">
        <v>1.0325535535812378</v>
      </c>
      <c r="H91" s="72">
        <v>0.8049415946006775</v>
      </c>
      <c r="I91" s="72">
        <v>0.6613555550575256</v>
      </c>
      <c r="J91" s="72">
        <v>0.5614957213401794</v>
      </c>
      <c r="K91" s="72">
        <v>0.7308112382888794</v>
      </c>
      <c r="L91" s="72">
        <v>0.7511816024780273</v>
      </c>
      <c r="M91" s="72">
        <v>1.0684300661087036</v>
      </c>
      <c r="N91" s="69">
        <v>0.8131961226463318</v>
      </c>
      <c r="O91" s="154">
        <v>1.3779032230377197</v>
      </c>
      <c r="P91" s="62"/>
      <c r="Q91" s="62"/>
      <c r="R91" s="53"/>
      <c r="S91" s="53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</row>
    <row r="92" spans="1:50" ht="26.25">
      <c r="A92" s="254"/>
      <c r="B92" s="257"/>
      <c r="C92" s="70" t="s">
        <v>34</v>
      </c>
      <c r="D92" s="69">
        <v>1.528202772140503</v>
      </c>
      <c r="E92" s="69">
        <v>2.0941197872161865</v>
      </c>
      <c r="F92" s="69">
        <v>2.6499226093292236</v>
      </c>
      <c r="G92" s="69">
        <v>5.256184101104736</v>
      </c>
      <c r="H92" s="72">
        <v>2.764028787612915</v>
      </c>
      <c r="I92" s="72">
        <v>4.1935577392578125</v>
      </c>
      <c r="J92" s="72">
        <v>3.836275815963745</v>
      </c>
      <c r="K92" s="72">
        <v>3.857563018798828</v>
      </c>
      <c r="L92" s="72">
        <v>3.6850428581237793</v>
      </c>
      <c r="M92" s="72">
        <v>3.3838701248168945</v>
      </c>
      <c r="N92" s="69">
        <v>4.066569805145264</v>
      </c>
      <c r="O92" s="154">
        <v>2.5851995944976807</v>
      </c>
      <c r="P92" s="62"/>
      <c r="Q92" s="62"/>
      <c r="R92" s="53"/>
      <c r="S92" s="53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</row>
    <row r="93" spans="1:50" ht="15">
      <c r="A93" s="254"/>
      <c r="B93" s="257"/>
      <c r="C93" s="70" t="s">
        <v>33</v>
      </c>
      <c r="D93" s="69">
        <v>1.219464898109436</v>
      </c>
      <c r="E93" s="69">
        <v>1.2090075016021729</v>
      </c>
      <c r="F93" s="69">
        <v>1.208803653717041</v>
      </c>
      <c r="G93" s="69">
        <v>2.3067853450775146</v>
      </c>
      <c r="H93" s="72">
        <v>1.7293988466262817</v>
      </c>
      <c r="I93" s="72">
        <v>1.2824386358261108</v>
      </c>
      <c r="J93" s="72">
        <v>1.244823694229126</v>
      </c>
      <c r="K93" s="72">
        <v>1.5818989276885986</v>
      </c>
      <c r="L93" s="72">
        <v>1.6430399417877197</v>
      </c>
      <c r="M93" s="72">
        <v>2.0793561935424805</v>
      </c>
      <c r="N93" s="69">
        <v>1.2357873916625977</v>
      </c>
      <c r="O93" s="154">
        <v>1.2459712028503418</v>
      </c>
      <c r="P93" s="62"/>
      <c r="Q93" s="62"/>
      <c r="R93" s="53"/>
      <c r="S93" s="53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</row>
    <row r="94" spans="1:50" ht="15">
      <c r="A94" s="254"/>
      <c r="B94" s="257"/>
      <c r="C94" s="70" t="s">
        <v>32</v>
      </c>
      <c r="D94" s="69">
        <v>0.3436444401741028</v>
      </c>
      <c r="E94" s="69">
        <v>0.5168720483779907</v>
      </c>
      <c r="F94" s="69">
        <v>0.6015368103981018</v>
      </c>
      <c r="G94" s="69">
        <v>0.41821107268333435</v>
      </c>
      <c r="H94" s="72">
        <v>1.8530864715576172</v>
      </c>
      <c r="I94" s="72">
        <v>1.8188059329986572</v>
      </c>
      <c r="J94" s="72">
        <v>1.8287904262542725</v>
      </c>
      <c r="K94" s="72">
        <v>1.8493036031723022</v>
      </c>
      <c r="L94" s="72">
        <v>1.8598233461380005</v>
      </c>
      <c r="M94" s="72">
        <v>1.882390022277832</v>
      </c>
      <c r="N94" s="69">
        <v>0.864328920841217</v>
      </c>
      <c r="O94" s="154">
        <v>0.5289414525032043</v>
      </c>
      <c r="P94" s="62"/>
      <c r="Q94" s="62"/>
      <c r="R94" s="53"/>
      <c r="S94" s="53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</row>
    <row r="95" spans="1:50" ht="15">
      <c r="A95" s="254"/>
      <c r="B95" s="257"/>
      <c r="C95" s="71" t="s">
        <v>31</v>
      </c>
      <c r="D95" s="69">
        <v>1.9557043313980103</v>
      </c>
      <c r="E95" s="69">
        <v>2.179239273071289</v>
      </c>
      <c r="F95" s="69">
        <v>2.3334643840789795</v>
      </c>
      <c r="G95" s="69">
        <v>0.4649357199668884</v>
      </c>
      <c r="H95" s="69">
        <v>3.0387117862701416</v>
      </c>
      <c r="I95" s="69">
        <v>4.195591926574707</v>
      </c>
      <c r="J95" s="69">
        <v>4.186953067779541</v>
      </c>
      <c r="K95" s="69">
        <v>3.7663018703460693</v>
      </c>
      <c r="L95" s="69">
        <v>3.7121024131774902</v>
      </c>
      <c r="M95" s="69">
        <v>3.0551722049713135</v>
      </c>
      <c r="N95" s="69">
        <v>2.695608139038086</v>
      </c>
      <c r="O95" s="154">
        <v>2.245265483856201</v>
      </c>
      <c r="P95" s="62"/>
      <c r="Q95" s="62"/>
      <c r="R95" s="53"/>
      <c r="S95" s="53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</row>
    <row r="96" spans="1:50" ht="27" thickBot="1">
      <c r="A96" s="255"/>
      <c r="B96" s="258"/>
      <c r="C96" s="155" t="s">
        <v>30</v>
      </c>
      <c r="D96" s="156">
        <f>SUM(D88:D95)</f>
        <v>14.668173849582672</v>
      </c>
      <c r="E96" s="156">
        <f aca="true" t="shared" si="8" ref="E96:O96">SUM(E88:E95)</f>
        <v>16.16032949090004</v>
      </c>
      <c r="F96" s="156">
        <f t="shared" si="8"/>
        <v>17.53541287779808</v>
      </c>
      <c r="G96" s="156">
        <f t="shared" si="8"/>
        <v>22.279685705900192</v>
      </c>
      <c r="H96" s="156">
        <f t="shared" si="8"/>
        <v>18.842407882213593</v>
      </c>
      <c r="I96" s="156">
        <f t="shared" si="8"/>
        <v>22.256931871175766</v>
      </c>
      <c r="J96" s="156">
        <f t="shared" si="8"/>
        <v>20.965448319911957</v>
      </c>
      <c r="K96" s="156">
        <f t="shared" si="8"/>
        <v>21.78284579515457</v>
      </c>
      <c r="L96" s="156">
        <f t="shared" si="8"/>
        <v>21.09184616804123</v>
      </c>
      <c r="M96" s="156">
        <f t="shared" si="8"/>
        <v>21.075574815273285</v>
      </c>
      <c r="N96" s="156">
        <f t="shared" si="8"/>
        <v>21.53293925523758</v>
      </c>
      <c r="O96" s="156">
        <f t="shared" si="8"/>
        <v>17.761436760425568</v>
      </c>
      <c r="P96" s="62"/>
      <c r="Q96" s="62"/>
      <c r="R96" s="53"/>
      <c r="S96" s="53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</row>
    <row r="97" spans="1:50" ht="26.25">
      <c r="A97" s="253" t="s">
        <v>41</v>
      </c>
      <c r="B97" s="256" t="s">
        <v>39</v>
      </c>
      <c r="C97" s="150" t="s">
        <v>38</v>
      </c>
      <c r="D97" s="152">
        <v>0.037291</v>
      </c>
      <c r="E97" s="152">
        <v>0.0432383</v>
      </c>
      <c r="F97" s="152">
        <v>0.0513165</v>
      </c>
      <c r="G97" s="152">
        <v>0.0820863</v>
      </c>
      <c r="H97" s="152">
        <v>0.1114134</v>
      </c>
      <c r="I97" s="152">
        <v>0.2057385</v>
      </c>
      <c r="J97" s="152">
        <v>0.177085</v>
      </c>
      <c r="K97" s="152">
        <v>0.1829774</v>
      </c>
      <c r="L97" s="152">
        <v>0.1801795</v>
      </c>
      <c r="M97" s="152">
        <v>0.1833553</v>
      </c>
      <c r="N97" s="152">
        <v>0.1021329</v>
      </c>
      <c r="O97" s="158">
        <v>0.0798343</v>
      </c>
      <c r="P97" s="65"/>
      <c r="Q97" s="65"/>
      <c r="R97" s="68"/>
      <c r="S97" s="68"/>
      <c r="AF97" s="61"/>
      <c r="AG97" s="61"/>
      <c r="AH97" s="61"/>
      <c r="AI97" s="61"/>
      <c r="AJ97" s="61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</row>
    <row r="98" spans="1:50" ht="26.25">
      <c r="A98" s="254"/>
      <c r="B98" s="257"/>
      <c r="C98" s="70" t="s">
        <v>37</v>
      </c>
      <c r="D98" s="210">
        <v>-0.0001672</v>
      </c>
      <c r="E98" s="72">
        <v>0.0021461</v>
      </c>
      <c r="F98" s="72">
        <v>0.0061602</v>
      </c>
      <c r="G98" s="72">
        <v>0.0233184</v>
      </c>
      <c r="H98" s="72">
        <v>0.0871809</v>
      </c>
      <c r="I98" s="72">
        <v>0.1055271</v>
      </c>
      <c r="J98" s="72">
        <v>0.1298313</v>
      </c>
      <c r="K98" s="72">
        <v>0.1046372</v>
      </c>
      <c r="L98" s="72">
        <v>0.1061319</v>
      </c>
      <c r="M98" s="72">
        <v>0.0740392</v>
      </c>
      <c r="N98" s="72">
        <v>0.0130224</v>
      </c>
      <c r="O98" s="159">
        <v>0.0047452</v>
      </c>
      <c r="P98" s="65"/>
      <c r="Q98" s="65"/>
      <c r="R98" s="40"/>
      <c r="S98" s="40"/>
      <c r="AF98" s="68"/>
      <c r="AG98" s="68"/>
      <c r="AH98" s="68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</row>
    <row r="99" spans="1:50" ht="15">
      <c r="A99" s="254"/>
      <c r="B99" s="257"/>
      <c r="C99" s="70" t="s">
        <v>36</v>
      </c>
      <c r="D99" s="72">
        <v>0.0327595</v>
      </c>
      <c r="E99" s="72">
        <v>0.0358139</v>
      </c>
      <c r="F99" s="72">
        <v>0.0370133</v>
      </c>
      <c r="G99" s="72">
        <v>0.0366668</v>
      </c>
      <c r="H99" s="72">
        <v>0.0466571</v>
      </c>
      <c r="I99" s="72">
        <v>0.0515731</v>
      </c>
      <c r="J99" s="72">
        <v>0.0556874</v>
      </c>
      <c r="K99" s="72">
        <v>0.0567232</v>
      </c>
      <c r="L99" s="72">
        <v>0.0586489</v>
      </c>
      <c r="M99" s="72">
        <v>0.0598297</v>
      </c>
      <c r="N99" s="72">
        <v>0.05336</v>
      </c>
      <c r="O99" s="159">
        <v>0.0576581</v>
      </c>
      <c r="P99" s="65"/>
      <c r="Q99" s="65"/>
      <c r="R99" s="40"/>
      <c r="S99" s="40"/>
      <c r="AF99" s="40"/>
      <c r="AG99" s="40"/>
      <c r="AH99" s="40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</row>
    <row r="100" spans="1:50" ht="15">
      <c r="A100" s="254"/>
      <c r="B100" s="257"/>
      <c r="C100" s="70" t="s">
        <v>35</v>
      </c>
      <c r="D100" s="72">
        <v>0.0189463</v>
      </c>
      <c r="E100" s="72">
        <v>0.0181252</v>
      </c>
      <c r="F100" s="72">
        <v>0.0161648</v>
      </c>
      <c r="G100" s="72">
        <v>0.0052139</v>
      </c>
      <c r="H100" s="72">
        <v>0.0599232</v>
      </c>
      <c r="I100" s="72">
        <v>0.0785625</v>
      </c>
      <c r="J100" s="72">
        <v>0.0894918</v>
      </c>
      <c r="K100" s="72">
        <v>0.0747</v>
      </c>
      <c r="L100" s="72">
        <v>0.0763228</v>
      </c>
      <c r="M100" s="72">
        <v>0.0515229</v>
      </c>
      <c r="N100" s="72">
        <v>0.0212929</v>
      </c>
      <c r="O100" s="159">
        <v>0.0306504</v>
      </c>
      <c r="P100" s="65"/>
      <c r="Q100" s="65"/>
      <c r="R100" s="40"/>
      <c r="S100" s="40"/>
      <c r="AF100" s="40"/>
      <c r="AG100" s="40"/>
      <c r="AH100" s="40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</row>
    <row r="101" spans="1:50" ht="26.25">
      <c r="A101" s="254"/>
      <c r="B101" s="257"/>
      <c r="C101" s="70" t="s">
        <v>34</v>
      </c>
      <c r="D101" s="72">
        <v>0.0121087</v>
      </c>
      <c r="E101" s="72">
        <v>0.0161687</v>
      </c>
      <c r="F101" s="72">
        <v>0.0247347</v>
      </c>
      <c r="G101" s="72">
        <v>0.0539969</v>
      </c>
      <c r="H101" s="72">
        <v>0.0375568</v>
      </c>
      <c r="I101" s="72">
        <v>0.0730364</v>
      </c>
      <c r="J101" s="72">
        <v>0.0634992</v>
      </c>
      <c r="K101" s="72">
        <v>0.0595259</v>
      </c>
      <c r="L101" s="72">
        <v>0.0598135</v>
      </c>
      <c r="M101" s="72">
        <v>0.0576861</v>
      </c>
      <c r="N101" s="72">
        <v>0.0632897</v>
      </c>
      <c r="O101" s="159">
        <v>0.0355963</v>
      </c>
      <c r="P101" s="65"/>
      <c r="Q101" s="65"/>
      <c r="R101" s="40"/>
      <c r="S101" s="40"/>
      <c r="AF101" s="40"/>
      <c r="AG101" s="40"/>
      <c r="AH101" s="40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</row>
    <row r="102" spans="1:50" ht="15">
      <c r="A102" s="254"/>
      <c r="B102" s="257"/>
      <c r="C102" s="70" t="s">
        <v>33</v>
      </c>
      <c r="D102" s="72">
        <v>0.0155374</v>
      </c>
      <c r="E102" s="72">
        <v>0.0175338</v>
      </c>
      <c r="F102" s="72">
        <v>0.0202419</v>
      </c>
      <c r="G102" s="72">
        <v>0.0346055</v>
      </c>
      <c r="H102" s="72">
        <v>0.1081998</v>
      </c>
      <c r="I102" s="72">
        <v>0.1444729</v>
      </c>
      <c r="J102" s="72">
        <v>0.1527654</v>
      </c>
      <c r="K102" s="72">
        <v>0.1365472</v>
      </c>
      <c r="L102" s="72">
        <v>0.136376</v>
      </c>
      <c r="M102" s="72">
        <v>0.1022726</v>
      </c>
      <c r="N102" s="72">
        <v>0.0406998</v>
      </c>
      <c r="O102" s="159">
        <v>0.0302518</v>
      </c>
      <c r="P102" s="65"/>
      <c r="Q102" s="65"/>
      <c r="R102" s="40"/>
      <c r="S102" s="40"/>
      <c r="AF102" s="40"/>
      <c r="AG102" s="40"/>
      <c r="AH102" s="40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</row>
    <row r="103" spans="1:50" ht="15">
      <c r="A103" s="254"/>
      <c r="B103" s="257"/>
      <c r="C103" s="70" t="s">
        <v>32</v>
      </c>
      <c r="D103" s="72">
        <v>0.0176569</v>
      </c>
      <c r="E103" s="72">
        <v>0.0202403</v>
      </c>
      <c r="F103" s="72">
        <v>0.0226472</v>
      </c>
      <c r="G103" s="72">
        <v>0.033278</v>
      </c>
      <c r="H103" s="72">
        <v>0.0427762</v>
      </c>
      <c r="I103" s="72">
        <v>0.0673788</v>
      </c>
      <c r="J103" s="72">
        <v>0.067951</v>
      </c>
      <c r="K103" s="72">
        <v>0.0572358</v>
      </c>
      <c r="L103" s="72">
        <v>0.0535096</v>
      </c>
      <c r="M103" s="72">
        <v>0.040754</v>
      </c>
      <c r="N103" s="72">
        <v>0.0400002</v>
      </c>
      <c r="O103" s="159">
        <v>0.0342725</v>
      </c>
      <c r="P103" s="65"/>
      <c r="Q103" s="65"/>
      <c r="R103" s="40"/>
      <c r="S103" s="40"/>
      <c r="AF103" s="40"/>
      <c r="AG103" s="40"/>
      <c r="AH103" s="40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</row>
    <row r="104" spans="1:50" ht="15">
      <c r="A104" s="254"/>
      <c r="B104" s="257"/>
      <c r="C104" s="71" t="s">
        <v>31</v>
      </c>
      <c r="D104" s="69">
        <v>0.0118044</v>
      </c>
      <c r="E104" s="69">
        <v>0.0148271</v>
      </c>
      <c r="F104" s="69">
        <v>0.0182113</v>
      </c>
      <c r="G104" s="69">
        <v>0.0332334</v>
      </c>
      <c r="H104" s="69">
        <v>0.1550885</v>
      </c>
      <c r="I104" s="69">
        <v>0.2264477</v>
      </c>
      <c r="J104" s="69">
        <v>0.2237421</v>
      </c>
      <c r="K104" s="69">
        <v>0.2231362</v>
      </c>
      <c r="L104" s="69">
        <v>0.2300808</v>
      </c>
      <c r="M104" s="69">
        <v>0.2207804</v>
      </c>
      <c r="N104" s="69">
        <v>0.0393631</v>
      </c>
      <c r="O104" s="154">
        <v>0.0263106</v>
      </c>
      <c r="P104" s="65"/>
      <c r="Q104" s="65"/>
      <c r="R104" s="40"/>
      <c r="S104" s="40"/>
      <c r="AF104" s="40"/>
      <c r="AG104" s="40"/>
      <c r="AH104" s="40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</row>
    <row r="105" spans="1:50" ht="27" thickBot="1">
      <c r="A105" s="255"/>
      <c r="B105" s="258"/>
      <c r="C105" s="155" t="s">
        <v>30</v>
      </c>
      <c r="D105" s="156">
        <f>SUM(D97:D104)</f>
        <v>0.14593699999999998</v>
      </c>
      <c r="E105" s="156">
        <f aca="true" t="shared" si="9" ref="E105:O105">SUM(E97:E104)</f>
        <v>0.1680934</v>
      </c>
      <c r="F105" s="156">
        <f t="shared" si="9"/>
        <v>0.1964899</v>
      </c>
      <c r="G105" s="156">
        <f t="shared" si="9"/>
        <v>0.30239920000000003</v>
      </c>
      <c r="H105" s="156">
        <f t="shared" si="9"/>
        <v>0.6487959</v>
      </c>
      <c r="I105" s="156">
        <f t="shared" si="9"/>
        <v>0.952737</v>
      </c>
      <c r="J105" s="156">
        <f t="shared" si="9"/>
        <v>0.9600532000000002</v>
      </c>
      <c r="K105" s="156">
        <f t="shared" si="9"/>
        <v>0.8954829000000001</v>
      </c>
      <c r="L105" s="156">
        <f t="shared" si="9"/>
        <v>0.9010630000000001</v>
      </c>
      <c r="M105" s="156">
        <f t="shared" si="9"/>
        <v>0.7902402</v>
      </c>
      <c r="N105" s="156">
        <f t="shared" si="9"/>
        <v>0.37316099999999996</v>
      </c>
      <c r="O105" s="156">
        <f t="shared" si="9"/>
        <v>0.2993192</v>
      </c>
      <c r="P105" s="62"/>
      <c r="Q105" s="62"/>
      <c r="R105" s="53"/>
      <c r="S105" s="53"/>
      <c r="AF105" s="40"/>
      <c r="AG105" s="40"/>
      <c r="AH105" s="40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</row>
    <row r="106" spans="1:50" ht="26.25">
      <c r="A106" s="253" t="s">
        <v>40</v>
      </c>
      <c r="B106" s="256" t="s">
        <v>39</v>
      </c>
      <c r="C106" s="150" t="s">
        <v>38</v>
      </c>
      <c r="D106" s="152">
        <v>0</v>
      </c>
      <c r="E106" s="152">
        <v>0</v>
      </c>
      <c r="F106" s="152">
        <v>0</v>
      </c>
      <c r="G106" s="152">
        <v>0</v>
      </c>
      <c r="H106" s="152">
        <v>1.2869628197807599</v>
      </c>
      <c r="I106" s="152">
        <v>1.5071533566210829</v>
      </c>
      <c r="J106" s="152">
        <v>1.2858067765862422</v>
      </c>
      <c r="K106" s="152">
        <v>1.5669552833092262</v>
      </c>
      <c r="L106" s="152">
        <v>1.2341869589609282</v>
      </c>
      <c r="M106" s="152">
        <v>1.2176834164368189</v>
      </c>
      <c r="N106" s="152">
        <v>0</v>
      </c>
      <c r="O106" s="158">
        <v>0</v>
      </c>
      <c r="P106" s="65"/>
      <c r="Q106" s="65"/>
      <c r="R106" s="68"/>
      <c r="S106" s="68"/>
      <c r="T106" s="53"/>
      <c r="U106" s="53"/>
      <c r="V106" s="53"/>
      <c r="W106" s="53"/>
      <c r="X106" s="53"/>
      <c r="AA106"/>
      <c r="AB106"/>
      <c r="AC106"/>
      <c r="AD106"/>
      <c r="AE106"/>
      <c r="AF106" s="40"/>
      <c r="AG106" s="40"/>
      <c r="AH106" s="61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</row>
    <row r="107" spans="1:50" ht="26.25">
      <c r="A107" s="254"/>
      <c r="B107" s="257"/>
      <c r="C107" s="70" t="s">
        <v>37</v>
      </c>
      <c r="D107" s="72">
        <v>0</v>
      </c>
      <c r="E107" s="72">
        <v>0</v>
      </c>
      <c r="F107" s="72">
        <v>0</v>
      </c>
      <c r="G107" s="72">
        <v>0</v>
      </c>
      <c r="H107" s="72">
        <v>0.0492566123549162</v>
      </c>
      <c r="I107" s="72">
        <v>0.05512816918402711</v>
      </c>
      <c r="J107" s="72">
        <v>0.05711187455946565</v>
      </c>
      <c r="K107" s="72">
        <v>0.05499175855931676</v>
      </c>
      <c r="L107" s="72">
        <v>0.05252357992448651</v>
      </c>
      <c r="M107" s="72">
        <v>0.047712275755414736</v>
      </c>
      <c r="N107" s="72">
        <v>0</v>
      </c>
      <c r="O107" s="159">
        <v>0</v>
      </c>
      <c r="P107" s="65"/>
      <c r="Q107" s="65"/>
      <c r="R107" s="40"/>
      <c r="S107" s="40"/>
      <c r="T107" s="53"/>
      <c r="U107" s="53"/>
      <c r="V107" s="53"/>
      <c r="W107" s="53"/>
      <c r="X107" s="53"/>
      <c r="AA107"/>
      <c r="AB107"/>
      <c r="AC107"/>
      <c r="AD107"/>
      <c r="AE107"/>
      <c r="AH107" s="68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</row>
    <row r="108" spans="1:50" ht="15">
      <c r="A108" s="254"/>
      <c r="B108" s="257"/>
      <c r="C108" s="70" t="s">
        <v>36</v>
      </c>
      <c r="D108" s="72">
        <v>0</v>
      </c>
      <c r="E108" s="72">
        <v>0</v>
      </c>
      <c r="F108" s="72">
        <v>0</v>
      </c>
      <c r="G108" s="72">
        <v>0</v>
      </c>
      <c r="H108" s="72">
        <v>0.006130401736107023</v>
      </c>
      <c r="I108" s="72">
        <v>0.006476684268829594</v>
      </c>
      <c r="J108" s="72">
        <v>0.0070895551042205246</v>
      </c>
      <c r="K108" s="72">
        <v>0.0072635893152579135</v>
      </c>
      <c r="L108" s="72">
        <v>0.007005244174746254</v>
      </c>
      <c r="M108" s="72">
        <v>0.005967307521415255</v>
      </c>
      <c r="N108" s="72">
        <v>0</v>
      </c>
      <c r="O108" s="159">
        <v>0</v>
      </c>
      <c r="P108" s="65"/>
      <c r="Q108" s="65"/>
      <c r="R108" s="40"/>
      <c r="S108" s="40"/>
      <c r="T108" s="53"/>
      <c r="U108" s="53"/>
      <c r="V108" s="53"/>
      <c r="W108" s="53"/>
      <c r="X108" s="53"/>
      <c r="AA108"/>
      <c r="AB108"/>
      <c r="AC108"/>
      <c r="AD108"/>
      <c r="AE108"/>
      <c r="AH108" s="40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</row>
    <row r="109" spans="1:50" ht="15">
      <c r="A109" s="254"/>
      <c r="B109" s="257"/>
      <c r="C109" s="70" t="s">
        <v>35</v>
      </c>
      <c r="D109" s="72">
        <v>0</v>
      </c>
      <c r="E109" s="72">
        <v>0</v>
      </c>
      <c r="F109" s="72">
        <v>0</v>
      </c>
      <c r="G109" s="72">
        <v>0</v>
      </c>
      <c r="H109" s="72">
        <v>0.045311016021461724</v>
      </c>
      <c r="I109" s="72">
        <v>0.04786734414659785</v>
      </c>
      <c r="J109" s="72">
        <v>0.04767659475857222</v>
      </c>
      <c r="K109" s="72">
        <v>0.0476822099884206</v>
      </c>
      <c r="L109" s="72">
        <v>0.04584664037522061</v>
      </c>
      <c r="M109" s="72">
        <v>0.0409772917034402</v>
      </c>
      <c r="N109" s="72">
        <v>0</v>
      </c>
      <c r="O109" s="159">
        <v>0</v>
      </c>
      <c r="P109" s="65"/>
      <c r="Q109" s="65"/>
      <c r="R109" s="40"/>
      <c r="S109" s="40"/>
      <c r="T109" s="53"/>
      <c r="U109" s="53"/>
      <c r="V109" s="53"/>
      <c r="W109" s="53"/>
      <c r="X109" s="53"/>
      <c r="AA109"/>
      <c r="AB109"/>
      <c r="AC109"/>
      <c r="AD109"/>
      <c r="AE109"/>
      <c r="AH109" s="40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</row>
    <row r="110" spans="1:50" ht="26.25">
      <c r="A110" s="254"/>
      <c r="B110" s="257"/>
      <c r="C110" s="70" t="s">
        <v>34</v>
      </c>
      <c r="D110" s="72">
        <v>0</v>
      </c>
      <c r="E110" s="72">
        <v>0</v>
      </c>
      <c r="F110" s="72">
        <v>0</v>
      </c>
      <c r="G110" s="72">
        <v>0</v>
      </c>
      <c r="H110" s="72">
        <v>0.0762633698153088</v>
      </c>
      <c r="I110" s="72">
        <v>0.08297367657238873</v>
      </c>
      <c r="J110" s="72">
        <v>0.08675275522753587</v>
      </c>
      <c r="K110" s="72">
        <v>0.08403112546300238</v>
      </c>
      <c r="L110" s="72">
        <v>0.05746564272104861</v>
      </c>
      <c r="M110" s="72">
        <v>0.03833462080871962</v>
      </c>
      <c r="N110" s="72">
        <v>0</v>
      </c>
      <c r="O110" s="159">
        <v>0</v>
      </c>
      <c r="P110" s="65"/>
      <c r="Q110" s="65"/>
      <c r="R110" s="40"/>
      <c r="S110" s="40"/>
      <c r="T110" s="53"/>
      <c r="U110" s="53"/>
      <c r="V110" s="53"/>
      <c r="W110" s="53"/>
      <c r="X110" s="53"/>
      <c r="AA110"/>
      <c r="AB110"/>
      <c r="AC110"/>
      <c r="AD110"/>
      <c r="AE110"/>
      <c r="AH110" s="40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</row>
    <row r="111" spans="1:50" ht="15">
      <c r="A111" s="254"/>
      <c r="B111" s="257"/>
      <c r="C111" s="70" t="s">
        <v>33</v>
      </c>
      <c r="D111" s="72">
        <v>0</v>
      </c>
      <c r="E111" s="72">
        <v>0</v>
      </c>
      <c r="F111" s="72">
        <v>0</v>
      </c>
      <c r="G111" s="72">
        <v>0</v>
      </c>
      <c r="H111" s="72">
        <v>0.017716308872675987</v>
      </c>
      <c r="I111" s="72">
        <v>0.019410042157058913</v>
      </c>
      <c r="J111" s="72">
        <v>0.01977304074779024</v>
      </c>
      <c r="K111" s="72">
        <v>0.019456608724444983</v>
      </c>
      <c r="L111" s="72">
        <v>0.018650019294789027</v>
      </c>
      <c r="M111" s="72">
        <v>0.016328642815361595</v>
      </c>
      <c r="N111" s="72">
        <v>0</v>
      </c>
      <c r="O111" s="159">
        <v>0</v>
      </c>
      <c r="P111" s="65"/>
      <c r="Q111" s="65"/>
      <c r="R111" s="40"/>
      <c r="S111" s="40"/>
      <c r="T111" s="53"/>
      <c r="U111" s="53"/>
      <c r="V111" s="53"/>
      <c r="W111" s="53"/>
      <c r="X111" s="53"/>
      <c r="AA111"/>
      <c r="AB111"/>
      <c r="AC111"/>
      <c r="AD111"/>
      <c r="AE111"/>
      <c r="AH111" s="40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</row>
    <row r="112" spans="1:50" ht="15">
      <c r="A112" s="254"/>
      <c r="B112" s="257"/>
      <c r="C112" s="70" t="s">
        <v>32</v>
      </c>
      <c r="D112" s="72">
        <v>0</v>
      </c>
      <c r="E112" s="72">
        <v>0</v>
      </c>
      <c r="F112" s="72">
        <v>0</v>
      </c>
      <c r="G112" s="72">
        <v>0</v>
      </c>
      <c r="H112" s="72">
        <v>0.03675209468286073</v>
      </c>
      <c r="I112" s="72">
        <v>0.039793087112131136</v>
      </c>
      <c r="J112" s="72">
        <v>0.04178254483762883</v>
      </c>
      <c r="K112" s="72">
        <v>0.041793719246192566</v>
      </c>
      <c r="L112" s="72">
        <v>0.03814505666084537</v>
      </c>
      <c r="M112" s="72">
        <v>0.03246488555961501</v>
      </c>
      <c r="N112" s="72">
        <v>0</v>
      </c>
      <c r="O112" s="159">
        <v>0</v>
      </c>
      <c r="P112" s="65"/>
      <c r="Q112" s="65"/>
      <c r="R112" s="40"/>
      <c r="S112" s="40"/>
      <c r="T112" s="53"/>
      <c r="U112" s="53"/>
      <c r="V112" s="53"/>
      <c r="W112" s="53"/>
      <c r="X112" s="53"/>
      <c r="AA112"/>
      <c r="AB112"/>
      <c r="AC112"/>
      <c r="AD112"/>
      <c r="AE112"/>
      <c r="AH112" s="40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</row>
    <row r="113" spans="1:50" ht="15">
      <c r="A113" s="254"/>
      <c r="B113" s="257"/>
      <c r="C113" s="71" t="s">
        <v>31</v>
      </c>
      <c r="D113" s="69">
        <v>0</v>
      </c>
      <c r="E113" s="69">
        <v>0</v>
      </c>
      <c r="F113" s="69">
        <v>0</v>
      </c>
      <c r="G113" s="69">
        <v>0</v>
      </c>
      <c r="H113" s="69">
        <v>0.19886769391408038</v>
      </c>
      <c r="I113" s="69">
        <v>0.24594926621661178</v>
      </c>
      <c r="J113" s="69">
        <v>0.26602669710484567</v>
      </c>
      <c r="K113" s="69">
        <v>0.2578434807910512</v>
      </c>
      <c r="L113" s="69">
        <v>0.24410429138255263</v>
      </c>
      <c r="M113" s="69">
        <v>0.18408847778987167</v>
      </c>
      <c r="N113" s="69">
        <v>0</v>
      </c>
      <c r="O113" s="154">
        <v>0</v>
      </c>
      <c r="P113" s="65"/>
      <c r="Q113" s="65"/>
      <c r="R113" s="40"/>
      <c r="S113" s="40"/>
      <c r="T113" s="53"/>
      <c r="U113" s="53"/>
      <c r="V113" s="53"/>
      <c r="W113" s="53"/>
      <c r="X113" s="53"/>
      <c r="AA113"/>
      <c r="AB113"/>
      <c r="AC113"/>
      <c r="AD113"/>
      <c r="AE113"/>
      <c r="AH113" s="40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</row>
    <row r="114" spans="1:50" ht="27" thickBot="1">
      <c r="A114" s="255"/>
      <c r="B114" s="258"/>
      <c r="C114" s="155" t="s">
        <v>30</v>
      </c>
      <c r="D114" s="156">
        <f aca="true" t="shared" si="10" ref="D114:O114">SUM(D106:D113)</f>
        <v>0</v>
      </c>
      <c r="E114" s="156">
        <f t="shared" si="10"/>
        <v>0</v>
      </c>
      <c r="F114" s="156">
        <f t="shared" si="10"/>
        <v>0</v>
      </c>
      <c r="G114" s="156">
        <f t="shared" si="10"/>
        <v>0</v>
      </c>
      <c r="H114" s="156">
        <f t="shared" si="10"/>
        <v>1.7172603171781708</v>
      </c>
      <c r="I114" s="156">
        <f t="shared" si="10"/>
        <v>2.0047516262787277</v>
      </c>
      <c r="J114" s="156">
        <f t="shared" si="10"/>
        <v>1.8120198389263011</v>
      </c>
      <c r="K114" s="156">
        <f t="shared" si="10"/>
        <v>2.0800177753969127</v>
      </c>
      <c r="L114" s="156">
        <f t="shared" si="10"/>
        <v>1.6979274334946175</v>
      </c>
      <c r="M114" s="156">
        <f t="shared" si="10"/>
        <v>1.5835569183906568</v>
      </c>
      <c r="N114" s="156">
        <f t="shared" si="10"/>
        <v>0</v>
      </c>
      <c r="O114" s="157">
        <f t="shared" si="10"/>
        <v>0</v>
      </c>
      <c r="P114" s="62"/>
      <c r="Q114" s="62"/>
      <c r="R114" s="61"/>
      <c r="S114" s="61"/>
      <c r="T114" s="53"/>
      <c r="U114" s="53"/>
      <c r="V114" s="53"/>
      <c r="W114" s="53"/>
      <c r="X114" s="53"/>
      <c r="AA114"/>
      <c r="AB114"/>
      <c r="AC114"/>
      <c r="AD114"/>
      <c r="AE114"/>
      <c r="AH114" s="40"/>
      <c r="AK114" s="59"/>
      <c r="AL114" s="59"/>
      <c r="AM114" s="59"/>
      <c r="AN114" s="59"/>
      <c r="AO114" s="60"/>
      <c r="AP114" s="60"/>
      <c r="AQ114" s="60"/>
      <c r="AR114" s="60"/>
      <c r="AS114" s="60"/>
      <c r="AT114" s="60"/>
      <c r="AU114" s="59"/>
      <c r="AV114" s="59"/>
      <c r="AW114" s="59"/>
      <c r="AX114" s="59"/>
    </row>
    <row r="115" spans="1:50" ht="26.25">
      <c r="A115" s="253" t="s">
        <v>45</v>
      </c>
      <c r="B115" s="256" t="s">
        <v>39</v>
      </c>
      <c r="C115" s="150" t="s">
        <v>38</v>
      </c>
      <c r="D115" s="151">
        <v>6.867014408111572</v>
      </c>
      <c r="E115" s="151">
        <v>6.827130317687988</v>
      </c>
      <c r="F115" s="151">
        <v>6.791930198669434</v>
      </c>
      <c r="G115" s="151">
        <v>18.836130142211914</v>
      </c>
      <c r="H115" s="152">
        <v>18.862648010253906</v>
      </c>
      <c r="I115" s="152">
        <v>21.1124267578125</v>
      </c>
      <c r="J115" s="152">
        <v>20.80463218688965</v>
      </c>
      <c r="K115" s="152">
        <v>21.358457565307617</v>
      </c>
      <c r="L115" s="152">
        <v>21.63890838623047</v>
      </c>
      <c r="M115" s="152">
        <v>18.8953914642334</v>
      </c>
      <c r="N115" s="151">
        <v>7.83056116104126</v>
      </c>
      <c r="O115" s="153">
        <v>7.322829246520996</v>
      </c>
      <c r="P115" s="62"/>
      <c r="Q115" s="62"/>
      <c r="R115" s="40"/>
      <c r="S115" s="40"/>
      <c r="T115" s="40"/>
      <c r="U115" s="53"/>
      <c r="V115" s="53"/>
      <c r="AA115"/>
      <c r="AB115"/>
      <c r="AC115"/>
      <c r="AD115"/>
      <c r="AE115"/>
      <c r="AF115"/>
      <c r="AG115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</row>
    <row r="116" spans="1:50" ht="26.25">
      <c r="A116" s="254"/>
      <c r="B116" s="257"/>
      <c r="C116" s="70" t="s">
        <v>37</v>
      </c>
      <c r="D116" s="69">
        <v>3.407620668411255</v>
      </c>
      <c r="E116" s="69">
        <v>3.368820905685425</v>
      </c>
      <c r="F116" s="69">
        <v>4.071540832519531</v>
      </c>
      <c r="G116" s="69">
        <v>5.50879430770874</v>
      </c>
      <c r="H116" s="72">
        <v>6.111660003662109</v>
      </c>
      <c r="I116" s="72">
        <v>10.937073707580566</v>
      </c>
      <c r="J116" s="72">
        <v>10.286571502685547</v>
      </c>
      <c r="K116" s="72">
        <v>10.26400089263916</v>
      </c>
      <c r="L116" s="72">
        <v>8.776723861694336</v>
      </c>
      <c r="M116" s="72">
        <v>5.571718215942383</v>
      </c>
      <c r="N116" s="69">
        <v>4.722675323486328</v>
      </c>
      <c r="O116" s="154">
        <v>3.9675991535186768</v>
      </c>
      <c r="P116" s="62"/>
      <c r="Q116" s="62"/>
      <c r="R116" s="40"/>
      <c r="S116" s="40"/>
      <c r="T116" s="40"/>
      <c r="U116" s="53"/>
      <c r="V116" s="53"/>
      <c r="AA116"/>
      <c r="AB116"/>
      <c r="AC116"/>
      <c r="AD116"/>
      <c r="AE116"/>
      <c r="AF116"/>
      <c r="AG116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</row>
    <row r="117" spans="1:50" ht="15">
      <c r="A117" s="254"/>
      <c r="B117" s="257"/>
      <c r="C117" s="70" t="s">
        <v>36</v>
      </c>
      <c r="D117" s="69">
        <v>0.4327923357486725</v>
      </c>
      <c r="E117" s="69">
        <v>0.4374101758003235</v>
      </c>
      <c r="F117" s="69">
        <v>0.44005903601646423</v>
      </c>
      <c r="G117" s="69">
        <v>0.6287888884544373</v>
      </c>
      <c r="H117" s="72">
        <v>0.5572328567504883</v>
      </c>
      <c r="I117" s="72">
        <v>0.8859528303146362</v>
      </c>
      <c r="J117" s="72">
        <v>1.1168010234832764</v>
      </c>
      <c r="K117" s="72">
        <v>1.2596182823181152</v>
      </c>
      <c r="L117" s="72">
        <v>1.1653944253921509</v>
      </c>
      <c r="M117" s="72">
        <v>0.5359796285629272</v>
      </c>
      <c r="N117" s="69">
        <v>0.39551451802253723</v>
      </c>
      <c r="O117" s="154">
        <v>0.362307608127594</v>
      </c>
      <c r="P117" s="62"/>
      <c r="Q117" s="62"/>
      <c r="R117" s="40"/>
      <c r="S117" s="40"/>
      <c r="T117" s="40"/>
      <c r="U117" s="53"/>
      <c r="V117" s="53"/>
      <c r="AA117"/>
      <c r="AB117"/>
      <c r="AC117"/>
      <c r="AD117"/>
      <c r="AE117"/>
      <c r="AF117"/>
      <c r="AG117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</row>
    <row r="118" spans="1:50" ht="15">
      <c r="A118" s="254"/>
      <c r="B118" s="257"/>
      <c r="C118" s="70" t="s">
        <v>35</v>
      </c>
      <c r="D118" s="69">
        <v>0.6829484701156616</v>
      </c>
      <c r="E118" s="69">
        <v>0.6775176525115967</v>
      </c>
      <c r="F118" s="69">
        <v>0.7921517491340637</v>
      </c>
      <c r="G118" s="69">
        <v>2.978447914123535</v>
      </c>
      <c r="H118" s="72">
        <v>3.3562135696411133</v>
      </c>
      <c r="I118" s="72">
        <v>9.140419960021973</v>
      </c>
      <c r="J118" s="72">
        <v>8.894051551818848</v>
      </c>
      <c r="K118" s="72">
        <v>8.281754493713379</v>
      </c>
      <c r="L118" s="72">
        <v>6.116610050201416</v>
      </c>
      <c r="M118" s="72">
        <v>3.0018937587738037</v>
      </c>
      <c r="N118" s="69">
        <v>0.8745124936103821</v>
      </c>
      <c r="O118" s="154">
        <v>0.7494774460792542</v>
      </c>
      <c r="P118" s="62"/>
      <c r="Q118" s="62"/>
      <c r="R118" s="40"/>
      <c r="S118" s="40"/>
      <c r="T118" s="40"/>
      <c r="U118" s="53"/>
      <c r="V118" s="53"/>
      <c r="AA118"/>
      <c r="AB118"/>
      <c r="AC118"/>
      <c r="AD118"/>
      <c r="AE118"/>
      <c r="AF118"/>
      <c r="AG118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</row>
    <row r="119" spans="1:50" ht="26.25">
      <c r="A119" s="254"/>
      <c r="B119" s="257"/>
      <c r="C119" s="70" t="s">
        <v>34</v>
      </c>
      <c r="D119" s="69">
        <v>0.6277015209197998</v>
      </c>
      <c r="E119" s="69">
        <v>0.6237009763717651</v>
      </c>
      <c r="F119" s="69">
        <v>0.620006263256073</v>
      </c>
      <c r="G119" s="69">
        <v>1.2969123125076294</v>
      </c>
      <c r="H119" s="72">
        <v>1.080363154411316</v>
      </c>
      <c r="I119" s="72">
        <v>0.7873578667640686</v>
      </c>
      <c r="J119" s="72">
        <v>0.760834276676178</v>
      </c>
      <c r="K119" s="72">
        <v>0.7972258925437927</v>
      </c>
      <c r="L119" s="72">
        <v>0.848195493221283</v>
      </c>
      <c r="M119" s="72">
        <v>1.142037272453308</v>
      </c>
      <c r="N119" s="69">
        <v>0.7148305773735046</v>
      </c>
      <c r="O119" s="154">
        <v>0.683707594871521</v>
      </c>
      <c r="P119" s="62"/>
      <c r="Q119" s="62"/>
      <c r="R119" s="40"/>
      <c r="S119" s="40"/>
      <c r="T119" s="40"/>
      <c r="U119" s="53"/>
      <c r="V119" s="53"/>
      <c r="AA119"/>
      <c r="AB119"/>
      <c r="AC119"/>
      <c r="AD119"/>
      <c r="AE119"/>
      <c r="AF119"/>
      <c r="AG11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</row>
    <row r="120" spans="1:50" ht="15">
      <c r="A120" s="254"/>
      <c r="B120" s="257"/>
      <c r="C120" s="70" t="s">
        <v>33</v>
      </c>
      <c r="D120" s="69">
        <v>0.8062378168106079</v>
      </c>
      <c r="E120" s="69">
        <v>0.8116051554679871</v>
      </c>
      <c r="F120" s="69">
        <v>0.8118869662284851</v>
      </c>
      <c r="G120" s="69">
        <v>1.740710735321045</v>
      </c>
      <c r="H120" s="72">
        <v>1.8521232604980469</v>
      </c>
      <c r="I120" s="72">
        <v>2.236967086791992</v>
      </c>
      <c r="J120" s="72">
        <v>2.1329703330993652</v>
      </c>
      <c r="K120" s="72">
        <v>2.2796614170074463</v>
      </c>
      <c r="L120" s="72">
        <v>2.19148588180542</v>
      </c>
      <c r="M120" s="72">
        <v>1.7500190734863281</v>
      </c>
      <c r="N120" s="69">
        <v>0.9458820819854736</v>
      </c>
      <c r="O120" s="154">
        <v>0.8576370477676392</v>
      </c>
      <c r="P120" s="62"/>
      <c r="Q120" s="62"/>
      <c r="R120" s="40"/>
      <c r="S120" s="40"/>
      <c r="T120" s="40"/>
      <c r="U120" s="53"/>
      <c r="V120" s="53"/>
      <c r="AA120"/>
      <c r="AB120"/>
      <c r="AC120"/>
      <c r="AD120"/>
      <c r="AE120"/>
      <c r="AF120"/>
      <c r="AG120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</row>
    <row r="121" spans="1:50" ht="15">
      <c r="A121" s="254"/>
      <c r="B121" s="257"/>
      <c r="C121" s="70" t="s">
        <v>32</v>
      </c>
      <c r="D121" s="69">
        <v>1.4977164268493652</v>
      </c>
      <c r="E121" s="69">
        <v>1.520118236541748</v>
      </c>
      <c r="F121" s="69">
        <v>1.5382373332977295</v>
      </c>
      <c r="G121" s="69">
        <v>3.588534116744995</v>
      </c>
      <c r="H121" s="72">
        <v>3.8685474395751953</v>
      </c>
      <c r="I121" s="72">
        <v>4.644442558288574</v>
      </c>
      <c r="J121" s="72">
        <v>4.759250640869141</v>
      </c>
      <c r="K121" s="72">
        <v>5.152378559112549</v>
      </c>
      <c r="L121" s="72">
        <v>4.956295490264893</v>
      </c>
      <c r="M121" s="72">
        <v>3.8122966289520264</v>
      </c>
      <c r="N121" s="69">
        <v>1.8141319751739502</v>
      </c>
      <c r="O121" s="154">
        <v>1.7136683464050293</v>
      </c>
      <c r="P121" s="62"/>
      <c r="Q121" s="62"/>
      <c r="R121" s="53"/>
      <c r="S121" s="53"/>
      <c r="T121" s="53"/>
      <c r="U121" s="53"/>
      <c r="V121" s="53"/>
      <c r="AA121"/>
      <c r="AB121"/>
      <c r="AC121"/>
      <c r="AD121"/>
      <c r="AE121"/>
      <c r="AF121"/>
      <c r="AG121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</row>
    <row r="122" spans="1:50" ht="15">
      <c r="A122" s="254"/>
      <c r="B122" s="257"/>
      <c r="C122" s="71" t="s">
        <v>31</v>
      </c>
      <c r="D122" s="69">
        <v>9.249220848083496</v>
      </c>
      <c r="E122" s="69">
        <v>9.187253952026367</v>
      </c>
      <c r="F122" s="69">
        <v>10.856614112854004</v>
      </c>
      <c r="G122" s="69">
        <v>25.766891479492188</v>
      </c>
      <c r="H122" s="69">
        <v>24.454944610595703</v>
      </c>
      <c r="I122" s="69">
        <v>26.327970504760742</v>
      </c>
      <c r="J122" s="69">
        <v>27.035802841186523</v>
      </c>
      <c r="K122" s="69">
        <v>26.30646324157715</v>
      </c>
      <c r="L122" s="69">
        <v>27.086868286132812</v>
      </c>
      <c r="M122" s="69">
        <v>25.131315231323242</v>
      </c>
      <c r="N122" s="69">
        <v>12.813884735107422</v>
      </c>
      <c r="O122" s="154">
        <v>11.285046577453613</v>
      </c>
      <c r="P122" s="62"/>
      <c r="Q122" s="62"/>
      <c r="R122" s="53"/>
      <c r="S122" s="53"/>
      <c r="T122" s="53"/>
      <c r="U122" s="53"/>
      <c r="V122" s="53"/>
      <c r="AA122"/>
      <c r="AB122"/>
      <c r="AC122"/>
      <c r="AD122"/>
      <c r="AE122"/>
      <c r="AF122"/>
      <c r="AG122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</row>
    <row r="123" spans="1:50" ht="27" thickBot="1">
      <c r="A123" s="255"/>
      <c r="B123" s="258"/>
      <c r="C123" s="155" t="s">
        <v>30</v>
      </c>
      <c r="D123" s="156">
        <f aca="true" t="shared" si="11" ref="D123:O123">SUM(D115:D122)</f>
        <v>23.57125249505043</v>
      </c>
      <c r="E123" s="156">
        <f t="shared" si="11"/>
        <v>23.4535573720932</v>
      </c>
      <c r="F123" s="156">
        <f t="shared" si="11"/>
        <v>25.922426491975784</v>
      </c>
      <c r="G123" s="156">
        <f t="shared" si="11"/>
        <v>60.345209896564484</v>
      </c>
      <c r="H123" s="156">
        <f t="shared" si="11"/>
        <v>60.14373290538788</v>
      </c>
      <c r="I123" s="156">
        <f t="shared" si="11"/>
        <v>76.07261127233505</v>
      </c>
      <c r="J123" s="156">
        <f t="shared" si="11"/>
        <v>75.79091435670853</v>
      </c>
      <c r="K123" s="156">
        <f t="shared" si="11"/>
        <v>75.69956034421921</v>
      </c>
      <c r="L123" s="156">
        <f t="shared" si="11"/>
        <v>72.78048187494278</v>
      </c>
      <c r="M123" s="156">
        <f t="shared" si="11"/>
        <v>59.84065127372742</v>
      </c>
      <c r="N123" s="156">
        <f t="shared" si="11"/>
        <v>30.111992865800858</v>
      </c>
      <c r="O123" s="157">
        <f t="shared" si="11"/>
        <v>26.942273020744324</v>
      </c>
      <c r="P123" s="62"/>
      <c r="Q123" s="62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</row>
    <row r="124" spans="1:50" ht="26.25">
      <c r="A124" s="253" t="s">
        <v>44</v>
      </c>
      <c r="B124" s="256" t="s">
        <v>39</v>
      </c>
      <c r="C124" s="150" t="s">
        <v>38</v>
      </c>
      <c r="D124" s="152">
        <v>0</v>
      </c>
      <c r="E124" s="152">
        <v>0</v>
      </c>
      <c r="F124" s="152">
        <v>0</v>
      </c>
      <c r="G124" s="152">
        <v>0</v>
      </c>
      <c r="H124" s="152">
        <v>3.412261</v>
      </c>
      <c r="I124" s="152">
        <v>8.26259</v>
      </c>
      <c r="J124" s="152">
        <v>7.70248</v>
      </c>
      <c r="K124" s="152">
        <v>10.19654</v>
      </c>
      <c r="L124" s="152">
        <v>8.364249</v>
      </c>
      <c r="M124" s="152">
        <v>4.950018</v>
      </c>
      <c r="N124" s="152">
        <v>0</v>
      </c>
      <c r="O124" s="158">
        <v>0</v>
      </c>
      <c r="P124" s="65"/>
      <c r="Q124" s="65"/>
      <c r="R124" s="53"/>
      <c r="S124" s="53"/>
      <c r="T124" s="53"/>
      <c r="U124" s="53"/>
      <c r="V124" s="53"/>
      <c r="AA124"/>
      <c r="AB124"/>
      <c r="AC124"/>
      <c r="AD124"/>
      <c r="AE124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</row>
    <row r="125" spans="1:50" ht="26.25">
      <c r="A125" s="254"/>
      <c r="B125" s="257"/>
      <c r="C125" s="70" t="s">
        <v>37</v>
      </c>
      <c r="D125" s="72">
        <v>0</v>
      </c>
      <c r="E125" s="72">
        <v>0</v>
      </c>
      <c r="F125" s="72">
        <v>0</v>
      </c>
      <c r="G125" s="72">
        <v>0</v>
      </c>
      <c r="H125" s="72">
        <v>1.609604</v>
      </c>
      <c r="I125" s="72">
        <v>2.477129</v>
      </c>
      <c r="J125" s="72">
        <v>2.561252</v>
      </c>
      <c r="K125" s="72">
        <v>1.960436</v>
      </c>
      <c r="L125" s="72">
        <v>1.89451</v>
      </c>
      <c r="M125" s="72">
        <v>0.8640552</v>
      </c>
      <c r="N125" s="72">
        <v>0</v>
      </c>
      <c r="O125" s="159">
        <v>0</v>
      </c>
      <c r="P125" s="65"/>
      <c r="Q125" s="65"/>
      <c r="R125" s="53"/>
      <c r="S125" s="53"/>
      <c r="T125" s="53"/>
      <c r="U125" s="53"/>
      <c r="V125" s="53"/>
      <c r="AA125"/>
      <c r="AB125"/>
      <c r="AC125"/>
      <c r="AD125"/>
      <c r="AE125"/>
      <c r="AH125" s="61"/>
      <c r="AI125" s="61"/>
      <c r="AJ125" s="61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</row>
    <row r="126" spans="1:50" ht="15">
      <c r="A126" s="254"/>
      <c r="B126" s="257"/>
      <c r="C126" s="70" t="s">
        <v>36</v>
      </c>
      <c r="D126" s="72">
        <v>0</v>
      </c>
      <c r="E126" s="72">
        <v>0</v>
      </c>
      <c r="F126" s="72">
        <v>0</v>
      </c>
      <c r="G126" s="72">
        <v>0</v>
      </c>
      <c r="H126" s="72">
        <v>0.1472191</v>
      </c>
      <c r="I126" s="72">
        <v>0.2452428</v>
      </c>
      <c r="J126" s="72">
        <v>0.2748813</v>
      </c>
      <c r="K126" s="72">
        <v>0.2812442</v>
      </c>
      <c r="L126" s="72">
        <v>0.239244</v>
      </c>
      <c r="M126" s="72">
        <v>0.0720999</v>
      </c>
      <c r="N126" s="72">
        <v>0</v>
      </c>
      <c r="O126" s="159">
        <v>0</v>
      </c>
      <c r="P126" s="65"/>
      <c r="Q126" s="65"/>
      <c r="R126" s="53"/>
      <c r="S126" s="53"/>
      <c r="T126" s="53"/>
      <c r="U126" s="53"/>
      <c r="V126" s="53"/>
      <c r="AA126"/>
      <c r="AB126"/>
      <c r="AC126"/>
      <c r="AD126"/>
      <c r="AE126"/>
      <c r="AH126" s="68"/>
      <c r="AI126" s="68"/>
      <c r="AJ126" s="68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</row>
    <row r="127" spans="1:50" ht="15">
      <c r="A127" s="254"/>
      <c r="B127" s="257"/>
      <c r="C127" s="70" t="s">
        <v>35</v>
      </c>
      <c r="D127" s="72">
        <v>0</v>
      </c>
      <c r="E127" s="72">
        <v>0</v>
      </c>
      <c r="F127" s="72">
        <v>0</v>
      </c>
      <c r="G127" s="72">
        <v>0</v>
      </c>
      <c r="H127" s="72">
        <v>1.022897</v>
      </c>
      <c r="I127" s="72">
        <v>2.092023</v>
      </c>
      <c r="J127" s="72">
        <v>2.006149</v>
      </c>
      <c r="K127" s="72">
        <v>1.662052</v>
      </c>
      <c r="L127" s="72">
        <v>1.488334</v>
      </c>
      <c r="M127" s="72">
        <v>0.6174784</v>
      </c>
      <c r="N127" s="72">
        <v>0</v>
      </c>
      <c r="O127" s="159">
        <v>0</v>
      </c>
      <c r="P127" s="65"/>
      <c r="Q127" s="65"/>
      <c r="R127" s="53"/>
      <c r="S127" s="53"/>
      <c r="T127" s="53"/>
      <c r="U127" s="53"/>
      <c r="V127" s="53"/>
      <c r="AA127"/>
      <c r="AB127"/>
      <c r="AC127"/>
      <c r="AD127"/>
      <c r="AE127"/>
      <c r="AH127" s="40"/>
      <c r="AI127" s="40"/>
      <c r="AJ127" s="40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</row>
    <row r="128" spans="1:50" ht="26.25">
      <c r="A128" s="254"/>
      <c r="B128" s="257"/>
      <c r="C128" s="70" t="s">
        <v>34</v>
      </c>
      <c r="D128" s="72">
        <v>0</v>
      </c>
      <c r="E128" s="72">
        <v>0</v>
      </c>
      <c r="F128" s="72">
        <v>0</v>
      </c>
      <c r="G128" s="72">
        <v>0</v>
      </c>
      <c r="H128" s="72">
        <v>0.1178518</v>
      </c>
      <c r="I128" s="72">
        <v>0.6605706</v>
      </c>
      <c r="J128" s="72">
        <v>0.7399488</v>
      </c>
      <c r="K128" s="72">
        <v>0.9024169</v>
      </c>
      <c r="L128" s="72">
        <v>0.5559496</v>
      </c>
      <c r="M128" s="72">
        <v>0.1686362</v>
      </c>
      <c r="N128" s="72">
        <v>0</v>
      </c>
      <c r="O128" s="159">
        <v>0</v>
      </c>
      <c r="P128" s="65"/>
      <c r="Q128" s="65"/>
      <c r="R128" s="53"/>
      <c r="S128" s="53"/>
      <c r="T128" s="53"/>
      <c r="U128" s="53"/>
      <c r="V128" s="53"/>
      <c r="AA128"/>
      <c r="AB128"/>
      <c r="AC128"/>
      <c r="AD128"/>
      <c r="AE128"/>
      <c r="AH128" s="40"/>
      <c r="AI128" s="40"/>
      <c r="AJ128" s="40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</row>
    <row r="129" spans="1:50" ht="15">
      <c r="A129" s="254"/>
      <c r="B129" s="257"/>
      <c r="C129" s="70" t="s">
        <v>33</v>
      </c>
      <c r="D129" s="72">
        <v>0</v>
      </c>
      <c r="E129" s="72">
        <v>0</v>
      </c>
      <c r="F129" s="72">
        <v>0</v>
      </c>
      <c r="G129" s="72">
        <v>0</v>
      </c>
      <c r="H129" s="72">
        <v>2.808249</v>
      </c>
      <c r="I129" s="72">
        <v>4.314695</v>
      </c>
      <c r="J129" s="72">
        <v>4.125525</v>
      </c>
      <c r="K129" s="72">
        <v>3.531257</v>
      </c>
      <c r="L129" s="72">
        <v>3.446835</v>
      </c>
      <c r="M129" s="72">
        <v>2.422999</v>
      </c>
      <c r="N129" s="72">
        <v>0</v>
      </c>
      <c r="O129" s="159">
        <v>0</v>
      </c>
      <c r="P129" s="65"/>
      <c r="Q129" s="65"/>
      <c r="R129" s="53"/>
      <c r="S129" s="53"/>
      <c r="T129" s="53"/>
      <c r="U129" s="53"/>
      <c r="V129" s="53"/>
      <c r="AA129"/>
      <c r="AB129"/>
      <c r="AC129"/>
      <c r="AD129"/>
      <c r="AE129"/>
      <c r="AH129" s="40"/>
      <c r="AI129" s="40"/>
      <c r="AJ129" s="40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</row>
    <row r="130" spans="1:50" ht="15">
      <c r="A130" s="254"/>
      <c r="B130" s="257"/>
      <c r="C130" s="70" t="s">
        <v>32</v>
      </c>
      <c r="D130" s="72">
        <v>0</v>
      </c>
      <c r="E130" s="72">
        <v>0</v>
      </c>
      <c r="F130" s="72">
        <v>0</v>
      </c>
      <c r="G130" s="72">
        <v>0</v>
      </c>
      <c r="H130" s="72">
        <v>1.130186</v>
      </c>
      <c r="I130" s="72">
        <v>2.384544</v>
      </c>
      <c r="J130" s="72">
        <v>2.183519</v>
      </c>
      <c r="K130" s="72">
        <v>2.104473</v>
      </c>
      <c r="L130" s="72">
        <v>2.032796</v>
      </c>
      <c r="M130" s="72">
        <v>0.6209784</v>
      </c>
      <c r="N130" s="72">
        <v>0</v>
      </c>
      <c r="O130" s="159">
        <v>0</v>
      </c>
      <c r="P130" s="65"/>
      <c r="Q130" s="65"/>
      <c r="R130" s="53"/>
      <c r="S130" s="53"/>
      <c r="T130" s="53"/>
      <c r="U130" s="53"/>
      <c r="V130" s="53"/>
      <c r="AA130"/>
      <c r="AB130"/>
      <c r="AC130"/>
      <c r="AD130"/>
      <c r="AE130"/>
      <c r="AH130" s="40"/>
      <c r="AI130" s="40"/>
      <c r="AJ130" s="40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</row>
    <row r="131" spans="1:50" ht="15">
      <c r="A131" s="254"/>
      <c r="B131" s="257"/>
      <c r="C131" s="71" t="s">
        <v>31</v>
      </c>
      <c r="D131" s="69">
        <v>0</v>
      </c>
      <c r="E131" s="69">
        <v>0</v>
      </c>
      <c r="F131" s="69">
        <v>0</v>
      </c>
      <c r="G131" s="69">
        <v>0</v>
      </c>
      <c r="H131" s="69">
        <v>2.524862</v>
      </c>
      <c r="I131" s="69">
        <v>4.651036</v>
      </c>
      <c r="J131" s="69">
        <v>4.671041</v>
      </c>
      <c r="K131" s="69">
        <v>4.143442</v>
      </c>
      <c r="L131" s="69">
        <v>3.885938</v>
      </c>
      <c r="M131" s="69">
        <v>1.673871</v>
      </c>
      <c r="N131" s="69">
        <v>0</v>
      </c>
      <c r="O131" s="154">
        <v>0</v>
      </c>
      <c r="P131" s="65"/>
      <c r="Q131" s="65"/>
      <c r="R131" s="53"/>
      <c r="S131" s="53"/>
      <c r="T131" s="53"/>
      <c r="U131" s="53"/>
      <c r="V131" s="53"/>
      <c r="AA131"/>
      <c r="AB131"/>
      <c r="AC131"/>
      <c r="AD131"/>
      <c r="AE131"/>
      <c r="AH131" s="40"/>
      <c r="AI131" s="40"/>
      <c r="AJ131" s="40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</row>
    <row r="132" spans="1:50" ht="27" thickBot="1">
      <c r="A132" s="255"/>
      <c r="B132" s="258"/>
      <c r="C132" s="155" t="s">
        <v>30</v>
      </c>
      <c r="D132" s="156">
        <f aca="true" t="shared" si="12" ref="D132:O132">SUM(D124:D131)</f>
        <v>0</v>
      </c>
      <c r="E132" s="156">
        <f t="shared" si="12"/>
        <v>0</v>
      </c>
      <c r="F132" s="156">
        <f t="shared" si="12"/>
        <v>0</v>
      </c>
      <c r="G132" s="156">
        <f t="shared" si="12"/>
        <v>0</v>
      </c>
      <c r="H132" s="156">
        <f t="shared" si="12"/>
        <v>12.7731299</v>
      </c>
      <c r="I132" s="156">
        <f t="shared" si="12"/>
        <v>25.087830399999998</v>
      </c>
      <c r="J132" s="156">
        <f t="shared" si="12"/>
        <v>24.2647961</v>
      </c>
      <c r="K132" s="156">
        <f t="shared" si="12"/>
        <v>24.7818611</v>
      </c>
      <c r="L132" s="156">
        <f t="shared" si="12"/>
        <v>21.907855599999998</v>
      </c>
      <c r="M132" s="156">
        <f t="shared" si="12"/>
        <v>11.3901361</v>
      </c>
      <c r="N132" s="156">
        <f t="shared" si="12"/>
        <v>0</v>
      </c>
      <c r="O132" s="157">
        <f t="shared" si="12"/>
        <v>0</v>
      </c>
      <c r="P132" s="62"/>
      <c r="Q132" s="62"/>
      <c r="R132" s="62"/>
      <c r="S132" s="62"/>
      <c r="T132" s="62"/>
      <c r="U132" s="62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40"/>
      <c r="AI132" s="40"/>
      <c r="AJ132" s="40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</row>
    <row r="133" spans="1:15" ht="27" customHeight="1">
      <c r="A133" s="242" t="s">
        <v>84</v>
      </c>
      <c r="B133" s="243"/>
      <c r="C133" s="58" t="s">
        <v>38</v>
      </c>
      <c r="D133" s="160">
        <f>D115+D124+D107+D97+D88</f>
        <v>11.879360149017334</v>
      </c>
      <c r="E133" s="160">
        <f aca="true" t="shared" si="13" ref="E133:O133">E115+E124+E107+E97+E88</f>
        <v>12.685748714123534</v>
      </c>
      <c r="F133" s="160">
        <f t="shared" si="13"/>
        <v>13.435384035400391</v>
      </c>
      <c r="G133" s="160">
        <f t="shared" si="13"/>
        <v>27.3958651772583</v>
      </c>
      <c r="H133" s="160">
        <f t="shared" si="13"/>
        <v>25.929032525263853</v>
      </c>
      <c r="I133" s="160">
        <f t="shared" si="13"/>
        <v>34.77509031328803</v>
      </c>
      <c r="J133" s="160">
        <f>J115+J124+J107+J97+J88</f>
        <v>32.79965008775527</v>
      </c>
      <c r="K133" s="160">
        <f t="shared" si="13"/>
        <v>36.21090495628881</v>
      </c>
      <c r="L133" s="160">
        <f t="shared" si="13"/>
        <v>34.139994262846855</v>
      </c>
      <c r="M133" s="160">
        <f t="shared" si="13"/>
        <v>27.835658539470014</v>
      </c>
      <c r="N133" s="160">
        <f t="shared" si="13"/>
        <v>16.493778808355714</v>
      </c>
      <c r="O133" s="161">
        <f t="shared" si="13"/>
        <v>13.891404467541504</v>
      </c>
    </row>
    <row r="134" spans="1:15" ht="26.25">
      <c r="A134" s="244"/>
      <c r="B134" s="245"/>
      <c r="C134" s="57" t="s">
        <v>37</v>
      </c>
      <c r="D134" s="54">
        <f aca="true" t="shared" si="14" ref="D134:O134">D116+D125+D108+D98+D89</f>
        <v>6.393628528683472</v>
      </c>
      <c r="E134" s="54">
        <f t="shared" si="14"/>
        <v>6.300416802362061</v>
      </c>
      <c r="F134" s="54">
        <f t="shared" si="14"/>
        <v>6.942050636172485</v>
      </c>
      <c r="G134" s="54">
        <f t="shared" si="14"/>
        <v>9.482339014624024</v>
      </c>
      <c r="H134" s="54">
        <f t="shared" si="14"/>
        <v>12.504832854684105</v>
      </c>
      <c r="I134" s="54">
        <f t="shared" si="14"/>
        <v>18.062723158261747</v>
      </c>
      <c r="J134" s="54">
        <f t="shared" si="14"/>
        <v>17.406512546266327</v>
      </c>
      <c r="K134" s="54">
        <f t="shared" si="14"/>
        <v>16.993147965615307</v>
      </c>
      <c r="L134" s="54">
        <f t="shared" si="14"/>
        <v>15.458233463144472</v>
      </c>
      <c r="M134" s="54">
        <f t="shared" si="14"/>
        <v>11.514049958253837</v>
      </c>
      <c r="N134" s="54">
        <f t="shared" si="14"/>
        <v>7.659485078909301</v>
      </c>
      <c r="O134" s="162">
        <f t="shared" si="14"/>
        <v>6.993402197680664</v>
      </c>
    </row>
    <row r="135" spans="1:15" ht="15">
      <c r="A135" s="244"/>
      <c r="B135" s="245"/>
      <c r="C135" s="57" t="s">
        <v>36</v>
      </c>
      <c r="D135" s="54">
        <f aca="true" t="shared" si="15" ref="D135:O135">D117+D126+D109+D99+D90</f>
        <v>0.6485032860965729</v>
      </c>
      <c r="E135" s="54">
        <f t="shared" si="15"/>
        <v>0.6676058194698333</v>
      </c>
      <c r="F135" s="54">
        <f t="shared" si="15"/>
        <v>0.7331676560028076</v>
      </c>
      <c r="G135" s="54">
        <f t="shared" si="15"/>
        <v>1.038596559979248</v>
      </c>
      <c r="H135" s="54">
        <f t="shared" si="15"/>
        <v>1.2649494163769917</v>
      </c>
      <c r="I135" s="54">
        <f t="shared" si="15"/>
        <v>1.6600946032183292</v>
      </c>
      <c r="J135" s="54">
        <f t="shared" si="15"/>
        <v>2.3220466978042267</v>
      </c>
      <c r="K135" s="54">
        <f t="shared" si="15"/>
        <v>2.567486513083666</v>
      </c>
      <c r="L135" s="54">
        <f t="shared" si="15"/>
        <v>2.3717937181362982</v>
      </c>
      <c r="M135" s="54">
        <f t="shared" si="15"/>
        <v>1.557791189551188</v>
      </c>
      <c r="N135" s="54">
        <f t="shared" si="15"/>
        <v>0.8214512911891938</v>
      </c>
      <c r="O135" s="162">
        <f t="shared" si="15"/>
        <v>0.6883227466255188</v>
      </c>
    </row>
    <row r="136" spans="1:15" ht="15">
      <c r="A136" s="244"/>
      <c r="B136" s="245"/>
      <c r="C136" s="57" t="s">
        <v>35</v>
      </c>
      <c r="D136" s="54">
        <f aca="true" t="shared" si="16" ref="D136:O136">D118+D127+D110+D100+D91</f>
        <v>2.178870926350403</v>
      </c>
      <c r="E136" s="54">
        <f t="shared" si="16"/>
        <v>1.9175220963623048</v>
      </c>
      <c r="F136" s="54">
        <f t="shared" si="16"/>
        <v>1.8374197090385436</v>
      </c>
      <c r="G136" s="54">
        <f t="shared" si="16"/>
        <v>4.016215367704773</v>
      </c>
      <c r="H136" s="54">
        <f t="shared" si="16"/>
        <v>5.3202387340571</v>
      </c>
      <c r="I136" s="54">
        <f t="shared" si="16"/>
        <v>12.055334691651888</v>
      </c>
      <c r="J136" s="54">
        <f t="shared" si="16"/>
        <v>11.637940828386563</v>
      </c>
      <c r="K136" s="54">
        <f t="shared" si="16"/>
        <v>10.83334885746526</v>
      </c>
      <c r="L136" s="54">
        <f t="shared" si="16"/>
        <v>8.489914095400492</v>
      </c>
      <c r="M136" s="54">
        <f t="shared" si="16"/>
        <v>4.777659745691227</v>
      </c>
      <c r="N136" s="54">
        <f t="shared" si="16"/>
        <v>1.7090015162567138</v>
      </c>
      <c r="O136" s="162">
        <f t="shared" si="16"/>
        <v>2.1580310691169737</v>
      </c>
    </row>
    <row r="137" spans="1:15" ht="26.25">
      <c r="A137" s="244"/>
      <c r="B137" s="245"/>
      <c r="C137" s="57" t="s">
        <v>34</v>
      </c>
      <c r="D137" s="54">
        <f aca="true" t="shared" si="17" ref="D137:O137">D119+D128+D111+D101+D92</f>
        <v>2.1680129930603025</v>
      </c>
      <c r="E137" s="54">
        <f t="shared" si="17"/>
        <v>2.733989463587952</v>
      </c>
      <c r="F137" s="54">
        <f t="shared" si="17"/>
        <v>3.2946635725852964</v>
      </c>
      <c r="G137" s="54">
        <f t="shared" si="17"/>
        <v>6.607093313612365</v>
      </c>
      <c r="H137" s="54">
        <f t="shared" si="17"/>
        <v>4.017516850896907</v>
      </c>
      <c r="I137" s="54">
        <f t="shared" si="17"/>
        <v>5.73393264817894</v>
      </c>
      <c r="J137" s="54">
        <f t="shared" si="17"/>
        <v>5.420331133387713</v>
      </c>
      <c r="K137" s="54">
        <f t="shared" si="17"/>
        <v>5.636188320067066</v>
      </c>
      <c r="L137" s="54">
        <f t="shared" si="17"/>
        <v>5.167651470639851</v>
      </c>
      <c r="M137" s="54">
        <f t="shared" si="17"/>
        <v>4.768558340085564</v>
      </c>
      <c r="N137" s="54">
        <f t="shared" si="17"/>
        <v>4.844690082518769</v>
      </c>
      <c r="O137" s="162">
        <f t="shared" si="17"/>
        <v>3.3045034893692016</v>
      </c>
    </row>
    <row r="138" spans="1:15" ht="15">
      <c r="A138" s="244"/>
      <c r="B138" s="245"/>
      <c r="C138" s="57" t="s">
        <v>33</v>
      </c>
      <c r="D138" s="54">
        <f aca="true" t="shared" si="18" ref="D138:O138">D120+D129+D112+D102+D93</f>
        <v>2.041240114920044</v>
      </c>
      <c r="E138" s="54">
        <f t="shared" si="18"/>
        <v>2.0381464570701597</v>
      </c>
      <c r="F138" s="54">
        <f t="shared" si="18"/>
        <v>2.0409325199455264</v>
      </c>
      <c r="G138" s="54">
        <f t="shared" si="18"/>
        <v>4.082101580398559</v>
      </c>
      <c r="H138" s="54">
        <f t="shared" si="18"/>
        <v>6.53472300180719</v>
      </c>
      <c r="I138" s="54">
        <f t="shared" si="18"/>
        <v>8.018366709730234</v>
      </c>
      <c r="J138" s="54">
        <f t="shared" si="18"/>
        <v>7.6978669721661195</v>
      </c>
      <c r="K138" s="54">
        <f t="shared" si="18"/>
        <v>7.5711582639422375</v>
      </c>
      <c r="L138" s="54">
        <f t="shared" si="18"/>
        <v>7.455881880253985</v>
      </c>
      <c r="M138" s="54">
        <f t="shared" si="18"/>
        <v>6.387111752588424</v>
      </c>
      <c r="N138" s="54">
        <f t="shared" si="18"/>
        <v>2.2223692736480714</v>
      </c>
      <c r="O138" s="162">
        <f t="shared" si="18"/>
        <v>2.1338600506179812</v>
      </c>
    </row>
    <row r="139" spans="1:15" ht="15">
      <c r="A139" s="244"/>
      <c r="B139" s="245"/>
      <c r="C139" s="57" t="s">
        <v>32</v>
      </c>
      <c r="D139" s="54">
        <f aca="true" t="shared" si="19" ref="D139:O139">D121+D130+D113+D103+D94</f>
        <v>1.859017767023468</v>
      </c>
      <c r="E139" s="54">
        <f t="shared" si="19"/>
        <v>2.057230584919739</v>
      </c>
      <c r="F139" s="54">
        <f t="shared" si="19"/>
        <v>2.162421343695831</v>
      </c>
      <c r="G139" s="54">
        <f t="shared" si="19"/>
        <v>4.04002318942833</v>
      </c>
      <c r="H139" s="54">
        <f t="shared" si="19"/>
        <v>7.093463805046893</v>
      </c>
      <c r="I139" s="54">
        <f t="shared" si="19"/>
        <v>9.161120557503843</v>
      </c>
      <c r="J139" s="54">
        <f t="shared" si="19"/>
        <v>9.10553776422826</v>
      </c>
      <c r="K139" s="54">
        <f t="shared" si="19"/>
        <v>9.421234443075903</v>
      </c>
      <c r="L139" s="54">
        <f t="shared" si="19"/>
        <v>9.146528727785444</v>
      </c>
      <c r="M139" s="54">
        <f t="shared" si="19"/>
        <v>6.54050752901973</v>
      </c>
      <c r="N139" s="54">
        <f t="shared" si="19"/>
        <v>2.718461096015167</v>
      </c>
      <c r="O139" s="162">
        <f t="shared" si="19"/>
        <v>2.276882298908234</v>
      </c>
    </row>
    <row r="140" spans="1:15" ht="15">
      <c r="A140" s="244"/>
      <c r="B140" s="245"/>
      <c r="C140" s="56" t="s">
        <v>31</v>
      </c>
      <c r="D140" s="54">
        <f>D122+D131+D114+D105+D95</f>
        <v>11.350862179481506</v>
      </c>
      <c r="E140" s="54">
        <f aca="true" t="shared" si="20" ref="E140:O140">E122+E131+E114+E95</f>
        <v>11.366493225097656</v>
      </c>
      <c r="F140" s="54">
        <f t="shared" si="20"/>
        <v>13.190078496932983</v>
      </c>
      <c r="G140" s="54">
        <f t="shared" si="20"/>
        <v>26.231827199459076</v>
      </c>
      <c r="H140" s="54">
        <f t="shared" si="20"/>
        <v>31.735778714044013</v>
      </c>
      <c r="I140" s="54">
        <f t="shared" si="20"/>
        <v>37.17935005761418</v>
      </c>
      <c r="J140" s="54">
        <f t="shared" si="20"/>
        <v>37.705816747892364</v>
      </c>
      <c r="K140" s="54">
        <f t="shared" si="20"/>
        <v>36.29622488732013</v>
      </c>
      <c r="L140" s="54">
        <f t="shared" si="20"/>
        <v>36.38283613280492</v>
      </c>
      <c r="M140" s="54">
        <f t="shared" si="20"/>
        <v>31.44391535468521</v>
      </c>
      <c r="N140" s="54">
        <f t="shared" si="20"/>
        <v>15.509492874145508</v>
      </c>
      <c r="O140" s="162">
        <f t="shared" si="20"/>
        <v>13.530312061309814</v>
      </c>
    </row>
    <row r="141" spans="1:15" ht="27" thickBot="1">
      <c r="A141" s="246"/>
      <c r="B141" s="247"/>
      <c r="C141" s="55" t="s">
        <v>30</v>
      </c>
      <c r="D141" s="163">
        <f>SUM(D133:D140)</f>
        <v>38.5194959446331</v>
      </c>
      <c r="E141" s="163">
        <f aca="true" t="shared" si="21" ref="E141:O141">SUM(E133:E140)</f>
        <v>39.76715316299324</v>
      </c>
      <c r="F141" s="163">
        <f t="shared" si="21"/>
        <v>43.63611796977387</v>
      </c>
      <c r="G141" s="163">
        <f t="shared" si="21"/>
        <v>82.89406140246467</v>
      </c>
      <c r="H141" s="163">
        <f t="shared" si="21"/>
        <v>94.40053590217705</v>
      </c>
      <c r="I141" s="163">
        <f t="shared" si="21"/>
        <v>126.6460127394472</v>
      </c>
      <c r="J141" s="163">
        <f>SUM(J133:J140)</f>
        <v>124.09570277788686</v>
      </c>
      <c r="K141" s="163">
        <f t="shared" si="21"/>
        <v>125.52969420685838</v>
      </c>
      <c r="L141" s="163">
        <f t="shared" si="21"/>
        <v>118.61283375101232</v>
      </c>
      <c r="M141" s="163">
        <f t="shared" si="21"/>
        <v>94.82525240934518</v>
      </c>
      <c r="N141" s="163">
        <f t="shared" si="21"/>
        <v>51.97873002103844</v>
      </c>
      <c r="O141" s="164">
        <f t="shared" si="21"/>
        <v>44.976718381169896</v>
      </c>
    </row>
    <row r="143" spans="4:15" ht="15"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</row>
    <row r="145" spans="4:15" ht="15"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</row>
    <row r="146" spans="4:15" ht="15"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</row>
  </sheetData>
  <sheetProtection/>
  <mergeCells count="30">
    <mergeCell ref="A124:A132"/>
    <mergeCell ref="B124:B132"/>
    <mergeCell ref="A88:A96"/>
    <mergeCell ref="B88:B96"/>
    <mergeCell ref="A45:A53"/>
    <mergeCell ref="B45:B53"/>
    <mergeCell ref="A54:A62"/>
    <mergeCell ref="B54:B62"/>
    <mergeCell ref="A133:B141"/>
    <mergeCell ref="A73:B81"/>
    <mergeCell ref="A63:A71"/>
    <mergeCell ref="B63:B71"/>
    <mergeCell ref="A115:A123"/>
    <mergeCell ref="B115:B123"/>
    <mergeCell ref="A97:A105"/>
    <mergeCell ref="B97:B105"/>
    <mergeCell ref="A106:A114"/>
    <mergeCell ref="B106:B114"/>
    <mergeCell ref="A18:A26"/>
    <mergeCell ref="B18:B26"/>
    <mergeCell ref="A27:A35"/>
    <mergeCell ref="B27:B35"/>
    <mergeCell ref="A36:A44"/>
    <mergeCell ref="B36:B44"/>
    <mergeCell ref="C4:O4"/>
    <mergeCell ref="C5:O5"/>
    <mergeCell ref="D6:O6"/>
    <mergeCell ref="D7:O7"/>
    <mergeCell ref="A9:A17"/>
    <mergeCell ref="B9:B17"/>
  </mergeCells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146"/>
  <sheetViews>
    <sheetView zoomScale="85" zoomScaleNormal="85" zoomScalePageLayoutView="0" workbookViewId="0" topLeftCell="A1">
      <selection activeCell="D143" sqref="D143:O143"/>
    </sheetView>
  </sheetViews>
  <sheetFormatPr defaultColWidth="9.140625" defaultRowHeight="15"/>
  <cols>
    <col min="1" max="1" width="12.28125" style="0" customWidth="1"/>
    <col min="3" max="3" width="12.00390625" style="0" bestFit="1" customWidth="1"/>
  </cols>
  <sheetData>
    <row r="1" spans="1:15" ht="15">
      <c r="A1" s="29"/>
      <c r="B1" s="219" t="s">
        <v>22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</row>
    <row r="2" spans="1:15" ht="15">
      <c r="A2" s="29"/>
      <c r="B2" s="29"/>
      <c r="C2" s="1">
        <v>1.097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2" ht="15">
      <c r="A3" s="103"/>
      <c r="B3" s="29"/>
    </row>
    <row r="4" spans="1:15" ht="20.25">
      <c r="A4" s="29"/>
      <c r="B4" s="29"/>
      <c r="C4" s="212" t="s">
        <v>54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</row>
    <row r="5" spans="1:15" ht="19.5" thickBot="1">
      <c r="A5" s="29"/>
      <c r="B5" s="29"/>
      <c r="C5" s="213" t="s">
        <v>23</v>
      </c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</row>
    <row r="6" spans="1:15" ht="16.5" thickBot="1">
      <c r="A6" s="102"/>
      <c r="B6" s="101"/>
      <c r="C6" s="100"/>
      <c r="D6" s="223" t="s">
        <v>0</v>
      </c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</row>
    <row r="7" spans="1:15" ht="17.25" thickBot="1" thickTop="1">
      <c r="A7" s="34"/>
      <c r="B7" s="34"/>
      <c r="C7" s="34"/>
      <c r="D7" s="220" t="s">
        <v>1</v>
      </c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2"/>
    </row>
    <row r="8" spans="1:15" ht="27" thickBot="1" thickTop="1">
      <c r="A8" s="99" t="s">
        <v>2</v>
      </c>
      <c r="B8" s="99" t="s">
        <v>3</v>
      </c>
      <c r="C8" s="98" t="s">
        <v>53</v>
      </c>
      <c r="D8" s="97">
        <v>42370</v>
      </c>
      <c r="E8" s="97">
        <v>42401</v>
      </c>
      <c r="F8" s="97">
        <v>42430</v>
      </c>
      <c r="G8" s="97">
        <v>42461</v>
      </c>
      <c r="H8" s="97">
        <v>42491</v>
      </c>
      <c r="I8" s="97">
        <v>42522</v>
      </c>
      <c r="J8" s="97">
        <v>42552</v>
      </c>
      <c r="K8" s="97">
        <v>42583</v>
      </c>
      <c r="L8" s="97">
        <v>42614</v>
      </c>
      <c r="M8" s="97">
        <v>42644</v>
      </c>
      <c r="N8" s="97">
        <v>42675</v>
      </c>
      <c r="O8" s="97">
        <v>42705</v>
      </c>
    </row>
    <row r="9" spans="1:15" ht="27" thickTop="1">
      <c r="A9" s="224" t="s">
        <v>4</v>
      </c>
      <c r="B9" s="227" t="s">
        <v>39</v>
      </c>
      <c r="C9" s="176" t="s">
        <v>38</v>
      </c>
      <c r="D9" s="202">
        <f>'PG&amp;E Program Totals'!D9*$C$2</f>
        <v>16.580892157554626</v>
      </c>
      <c r="E9" s="202">
        <f>'PG&amp;E Program Totals'!E9*$C$2</f>
        <v>17.671584733963012</v>
      </c>
      <c r="F9" s="202">
        <f>'PG&amp;E Program Totals'!F9*$C$2</f>
        <v>17.04972758769989</v>
      </c>
      <c r="G9" s="202">
        <f>'PG&amp;E Program Totals'!G9*$C$2</f>
        <v>19.952170835494993</v>
      </c>
      <c r="H9" s="202">
        <f>'PG&amp;E Program Totals'!H9*$C$2</f>
        <v>21.616537658691406</v>
      </c>
      <c r="I9" s="202">
        <f>'PG&amp;E Program Totals'!I9*$C$2</f>
        <v>21.960425632476806</v>
      </c>
      <c r="J9" s="202">
        <f>'PG&amp;E Program Totals'!J9*$C$2</f>
        <v>22.564950702667236</v>
      </c>
      <c r="K9" s="202">
        <f>'PG&amp;E Program Totals'!K9*$C$2</f>
        <v>24.009150884628294</v>
      </c>
      <c r="L9" s="202">
        <f>'PG&amp;E Program Totals'!L9*$C$2</f>
        <v>22.932718797683716</v>
      </c>
      <c r="M9" s="202">
        <f>'PG&amp;E Program Totals'!M9*$C$2</f>
        <v>22.380764308929443</v>
      </c>
      <c r="N9" s="202">
        <f>'PG&amp;E Program Totals'!N9*$C$2</f>
        <v>17.632717027664185</v>
      </c>
      <c r="O9" s="203">
        <f>'PG&amp;E Program Totals'!O9*$C$2</f>
        <v>16.997784714698792</v>
      </c>
    </row>
    <row r="10" spans="1:15" ht="26.25">
      <c r="A10" s="225"/>
      <c r="B10" s="228"/>
      <c r="C10" s="64" t="s">
        <v>37</v>
      </c>
      <c r="D10" s="96">
        <f>'PG&amp;E Program Totals'!D10*$C$2</f>
        <v>3.5280156433582306</v>
      </c>
      <c r="E10" s="96">
        <f>'PG&amp;E Program Totals'!E10*$C$2</f>
        <v>3.502125285863876</v>
      </c>
      <c r="F10" s="96">
        <f>'PG&amp;E Program Totals'!F10*$C$2</f>
        <v>3.5885293519496915</v>
      </c>
      <c r="G10" s="96">
        <f>'PG&amp;E Program Totals'!G10*$C$2</f>
        <v>3.4813646140098573</v>
      </c>
      <c r="H10" s="96">
        <f>'PG&amp;E Program Totals'!H10*$C$2</f>
        <v>3.7615393970012665</v>
      </c>
      <c r="I10" s="96">
        <f>'PG&amp;E Program Totals'!I10*$C$2</f>
        <v>4.036399320363999</v>
      </c>
      <c r="J10" s="96">
        <f>'PG&amp;E Program Totals'!J10*$C$2</f>
        <v>4.885116310596466</v>
      </c>
      <c r="K10" s="96">
        <f>'PG&amp;E Program Totals'!K10*$C$2</f>
        <v>5.274153259754181</v>
      </c>
      <c r="L10" s="96">
        <f>'PG&amp;E Program Totals'!L10*$C$2</f>
        <v>5.294856130123138</v>
      </c>
      <c r="M10" s="96">
        <f>'PG&amp;E Program Totals'!M10*$C$2</f>
        <v>4.462248492240906</v>
      </c>
      <c r="N10" s="96">
        <f>'PG&amp;E Program Totals'!N10*$C$2</f>
        <v>4.0633144118785856</v>
      </c>
      <c r="O10" s="204">
        <f>'PG&amp;E Program Totals'!O10*$C$2</f>
        <v>3.500532475709915</v>
      </c>
    </row>
    <row r="11" spans="1:15" ht="15">
      <c r="A11" s="225"/>
      <c r="B11" s="228"/>
      <c r="C11" s="64" t="s">
        <v>36</v>
      </c>
      <c r="D11" s="96">
        <f>'PG&amp;E Program Totals'!D11*$C$2</f>
        <v>5.982586045742035</v>
      </c>
      <c r="E11" s="96">
        <f>'PG&amp;E Program Totals'!E11*$C$2</f>
        <v>6.32941797208786</v>
      </c>
      <c r="F11" s="96">
        <f>'PG&amp;E Program Totals'!F11*$C$2</f>
        <v>6.237331575393677</v>
      </c>
      <c r="G11" s="96">
        <f>'PG&amp;E Program Totals'!G11*$C$2</f>
        <v>7.702166625976562</v>
      </c>
      <c r="H11" s="96">
        <f>'PG&amp;E Program Totals'!H11*$C$2</f>
        <v>5.66416995716095</v>
      </c>
      <c r="I11" s="96">
        <f>'PG&amp;E Program Totals'!I11*$C$2</f>
        <v>5.523132764339447</v>
      </c>
      <c r="J11" s="96">
        <f>'PG&amp;E Program Totals'!J11*$C$2</f>
        <v>5.3550669693946835</v>
      </c>
      <c r="K11" s="96">
        <f>'PG&amp;E Program Totals'!K11*$C$2</f>
        <v>5.3874473090171815</v>
      </c>
      <c r="L11" s="96">
        <f>'PG&amp;E Program Totals'!L11*$C$2</f>
        <v>4.976765403747558</v>
      </c>
      <c r="M11" s="96">
        <f>'PG&amp;E Program Totals'!M11*$C$2</f>
        <v>4.999655314922332</v>
      </c>
      <c r="N11" s="96">
        <f>'PG&amp;E Program Totals'!N11*$C$2</f>
        <v>5.414958723545074</v>
      </c>
      <c r="O11" s="204">
        <f>'PG&amp;E Program Totals'!O11*$C$2</f>
        <v>5.365307509422302</v>
      </c>
    </row>
    <row r="12" spans="1:15" ht="15">
      <c r="A12" s="225"/>
      <c r="B12" s="228"/>
      <c r="C12" s="64" t="s">
        <v>35</v>
      </c>
      <c r="D12" s="96">
        <f>'PG&amp;E Program Totals'!D12*$C$2</f>
        <v>18.18439950942993</v>
      </c>
      <c r="E12" s="96">
        <f>'PG&amp;E Program Totals'!E12*$C$2</f>
        <v>18.170533430099486</v>
      </c>
      <c r="F12" s="96">
        <f>'PG&amp;E Program Totals'!F12*$C$2</f>
        <v>17.808324739456175</v>
      </c>
      <c r="G12" s="96">
        <f>'PG&amp;E Program Totals'!G12*$C$2</f>
        <v>16.24949872016907</v>
      </c>
      <c r="H12" s="96">
        <f>'PG&amp;E Program Totals'!H12*$C$2</f>
        <v>14.826229475975037</v>
      </c>
      <c r="I12" s="96">
        <f>'PG&amp;E Program Totals'!I12*$C$2</f>
        <v>16.299753057479858</v>
      </c>
      <c r="J12" s="96">
        <f>'PG&amp;E Program Totals'!J12*$C$2</f>
        <v>15.84877593231201</v>
      </c>
      <c r="K12" s="96">
        <f>'PG&amp;E Program Totals'!K12*$C$2</f>
        <v>15.677863479614258</v>
      </c>
      <c r="L12" s="96">
        <f>'PG&amp;E Program Totals'!L12*$C$2</f>
        <v>15.520015731811522</v>
      </c>
      <c r="M12" s="96">
        <f>'PG&amp;E Program Totals'!M12*$C$2</f>
        <v>15.822337899208069</v>
      </c>
      <c r="N12" s="96">
        <f>'PG&amp;E Program Totals'!N12*$C$2</f>
        <v>16.201066829681395</v>
      </c>
      <c r="O12" s="204">
        <f>'PG&amp;E Program Totals'!O12*$C$2</f>
        <v>17.114570915222167</v>
      </c>
    </row>
    <row r="13" spans="1:15" ht="26.25">
      <c r="A13" s="225"/>
      <c r="B13" s="228"/>
      <c r="C13" s="64" t="s">
        <v>34</v>
      </c>
      <c r="D13" s="96">
        <f>'PG&amp;E Program Totals'!D13*$C$2</f>
        <v>2.6692105939388275</v>
      </c>
      <c r="E13" s="96">
        <f>'PG&amp;E Program Totals'!E13*$C$2</f>
        <v>2.80116641497612</v>
      </c>
      <c r="F13" s="96">
        <f>'PG&amp;E Program Totals'!F13*$C$2</f>
        <v>2.8843464136123655</v>
      </c>
      <c r="G13" s="96">
        <f>'PG&amp;E Program Totals'!G13*$C$2</f>
        <v>4.66983114862442</v>
      </c>
      <c r="H13" s="96">
        <f>'PG&amp;E Program Totals'!H13*$C$2</f>
        <v>3.6352342596054075</v>
      </c>
      <c r="I13" s="96">
        <f>'PG&amp;E Program Totals'!I13*$C$2</f>
        <v>4.0810550215244294</v>
      </c>
      <c r="J13" s="96">
        <f>'PG&amp;E Program Totals'!J13*$C$2</f>
        <v>4.279077678442001</v>
      </c>
      <c r="K13" s="96">
        <f>'PG&amp;E Program Totals'!K13*$C$2</f>
        <v>4.65467722082138</v>
      </c>
      <c r="L13" s="96">
        <f>'PG&amp;E Program Totals'!L13*$C$2</f>
        <v>4.475269780635833</v>
      </c>
      <c r="M13" s="96">
        <f>'PG&amp;E Program Totals'!M13*$C$2</f>
        <v>4.189916926145553</v>
      </c>
      <c r="N13" s="96">
        <f>'PG&amp;E Program Totals'!N13*$C$2</f>
        <v>2.5814888632297515</v>
      </c>
      <c r="O13" s="204">
        <f>'PG&amp;E Program Totals'!O13*$C$2</f>
        <v>2.7961850254535676</v>
      </c>
    </row>
    <row r="14" spans="1:15" ht="15">
      <c r="A14" s="225"/>
      <c r="B14" s="228"/>
      <c r="C14" s="64" t="s">
        <v>33</v>
      </c>
      <c r="D14" s="96">
        <f>'PG&amp;E Program Totals'!D14*$C$2</f>
        <v>6.837261819839477</v>
      </c>
      <c r="E14" s="96">
        <f>'PG&amp;E Program Totals'!E14*$C$2</f>
        <v>6.750449743270874</v>
      </c>
      <c r="F14" s="96">
        <f>'PG&amp;E Program Totals'!F14*$C$2</f>
        <v>6.758003691196442</v>
      </c>
      <c r="G14" s="96">
        <f>'PG&amp;E Program Totals'!G14*$C$2</f>
        <v>7.365786568164825</v>
      </c>
      <c r="H14" s="96">
        <f>'PG&amp;E Program Totals'!H14*$C$2</f>
        <v>7.789666566371918</v>
      </c>
      <c r="I14" s="96">
        <f>'PG&amp;E Program Totals'!I14*$C$2</f>
        <v>8.122543488025665</v>
      </c>
      <c r="J14" s="96">
        <f>'PG&amp;E Program Totals'!J14*$C$2</f>
        <v>8.508617130279541</v>
      </c>
      <c r="K14" s="96">
        <f>'PG&amp;E Program Totals'!K14*$C$2</f>
        <v>8.431304897785187</v>
      </c>
      <c r="L14" s="96">
        <f>'PG&amp;E Program Totals'!L14*$C$2</f>
        <v>8.133038249969482</v>
      </c>
      <c r="M14" s="96">
        <f>'PG&amp;E Program Totals'!M14*$C$2</f>
        <v>7.412933748722076</v>
      </c>
      <c r="N14" s="96">
        <f>'PG&amp;E Program Totals'!N14*$C$2</f>
        <v>6.7616820626258844</v>
      </c>
      <c r="O14" s="204">
        <f>'PG&amp;E Program Totals'!O14*$C$2</f>
        <v>6.768630271911621</v>
      </c>
    </row>
    <row r="15" spans="1:15" ht="15">
      <c r="A15" s="225"/>
      <c r="B15" s="228"/>
      <c r="C15" s="64" t="s">
        <v>32</v>
      </c>
      <c r="D15" s="96">
        <f>'PG&amp;E Program Totals'!D15*$C$2</f>
        <v>5.769791316986084</v>
      </c>
      <c r="E15" s="96">
        <f>'PG&amp;E Program Totals'!E15*$C$2</f>
        <v>5.752135971069336</v>
      </c>
      <c r="F15" s="96">
        <f>'PG&amp;E Program Totals'!F15*$C$2</f>
        <v>5.651523724555969</v>
      </c>
      <c r="G15" s="96">
        <f>'PG&amp;E Program Totals'!G15*$C$2</f>
        <v>5.68592633152008</v>
      </c>
      <c r="H15" s="96">
        <f>'PG&amp;E Program Totals'!H15*$C$2</f>
        <v>6.245736591339111</v>
      </c>
      <c r="I15" s="96">
        <f>'PG&amp;E Program Totals'!I15*$C$2</f>
        <v>6.799513003826141</v>
      </c>
      <c r="J15" s="96">
        <f>'PG&amp;E Program Totals'!J15*$C$2</f>
        <v>6.67391743850708</v>
      </c>
      <c r="K15" s="96">
        <f>'PG&amp;E Program Totals'!K15*$C$2</f>
        <v>6.657112637519837</v>
      </c>
      <c r="L15" s="96">
        <f>'PG&amp;E Program Totals'!L15*$C$2</f>
        <v>6.515445120811462</v>
      </c>
      <c r="M15" s="96">
        <f>'PG&amp;E Program Totals'!M15*$C$2</f>
        <v>6.310456469535827</v>
      </c>
      <c r="N15" s="96">
        <f>'PG&amp;E Program Totals'!N15*$C$2</f>
        <v>5.9686190099716185</v>
      </c>
      <c r="O15" s="204">
        <f>'PG&amp;E Program Totals'!O15*$C$2</f>
        <v>5.267315945625305</v>
      </c>
    </row>
    <row r="16" spans="1:15" ht="15">
      <c r="A16" s="225"/>
      <c r="B16" s="228"/>
      <c r="C16" s="66" t="s">
        <v>31</v>
      </c>
      <c r="D16" s="96">
        <f>'PG&amp;E Program Totals'!D16*$C$2</f>
        <v>158.54832063293458</v>
      </c>
      <c r="E16" s="96">
        <f>'PG&amp;E Program Totals'!E16*$C$2</f>
        <v>171.883877532959</v>
      </c>
      <c r="F16" s="96">
        <f>'PG&amp;E Program Totals'!F16*$C$2</f>
        <v>171.16184544372558</v>
      </c>
      <c r="G16" s="96">
        <f>'PG&amp;E Program Totals'!G16*$C$2</f>
        <v>194.54780111694336</v>
      </c>
      <c r="H16" s="96">
        <f>'PG&amp;E Program Totals'!H16*$C$2</f>
        <v>176.032410949707</v>
      </c>
      <c r="I16" s="96">
        <f>'PG&amp;E Program Totals'!I16*$C$2</f>
        <v>192.76089096069336</v>
      </c>
      <c r="J16" s="96">
        <f>'PG&amp;E Program Totals'!J16*$C$2</f>
        <v>195.73880673217772</v>
      </c>
      <c r="K16" s="96">
        <f>'PG&amp;E Program Totals'!K16*$C$2</f>
        <v>199.80319374084473</v>
      </c>
      <c r="L16" s="96">
        <f>'PG&amp;E Program Totals'!L16*$C$2</f>
        <v>192.93860777282714</v>
      </c>
      <c r="M16" s="96">
        <f>'PG&amp;E Program Totals'!M16*$C$2</f>
        <v>188.75453768920897</v>
      </c>
      <c r="N16" s="96">
        <f>'PG&amp;E Program Totals'!N16*$C$2</f>
        <v>174.31988842773438</v>
      </c>
      <c r="O16" s="204">
        <f>'PG&amp;E Program Totals'!O16*$C$2</f>
        <v>166.66380397033691</v>
      </c>
    </row>
    <row r="17" spans="1:15" ht="27" thickBot="1">
      <c r="A17" s="226"/>
      <c r="B17" s="229"/>
      <c r="C17" s="181" t="s">
        <v>30</v>
      </c>
      <c r="D17" s="205">
        <f>'PG&amp;E Program Totals'!D17*$C$2</f>
        <v>218.10047771978378</v>
      </c>
      <c r="E17" s="205">
        <f>'PG&amp;E Program Totals'!E17*$C$2</f>
        <v>232.86129108428955</v>
      </c>
      <c r="F17" s="205">
        <f>'PG&amp;E Program Totals'!F17*$C$2</f>
        <v>231.13963252758978</v>
      </c>
      <c r="G17" s="205">
        <f>'PG&amp;E Program Totals'!G17*$C$2</f>
        <v>259.65454596090314</v>
      </c>
      <c r="H17" s="205">
        <f>'PG&amp;E Program Totals'!H17*$C$2</f>
        <v>239.57152485585212</v>
      </c>
      <c r="I17" s="205">
        <f>'PG&amp;E Program Totals'!I17*$C$2</f>
        <v>259.5837132487297</v>
      </c>
      <c r="J17" s="205">
        <f>'PG&amp;E Program Totals'!J17*$C$2</f>
        <v>263.85432889437675</v>
      </c>
      <c r="K17" s="205">
        <f>'PG&amp;E Program Totals'!K17*$C$2</f>
        <v>269.89490342998505</v>
      </c>
      <c r="L17" s="205">
        <f>'PG&amp;E Program Totals'!L17*$C$2</f>
        <v>260.78671698760985</v>
      </c>
      <c r="M17" s="205">
        <f>'PG&amp;E Program Totals'!M17*$C$2</f>
        <v>254.33285084891318</v>
      </c>
      <c r="N17" s="205">
        <f>'PG&amp;E Program Totals'!N17*$C$2</f>
        <v>232.94373535633088</v>
      </c>
      <c r="O17" s="206">
        <f>'PG&amp;E Program Totals'!O17*$C$2</f>
        <v>224.47413082838057</v>
      </c>
    </row>
    <row r="18" spans="1:15" ht="27" customHeight="1">
      <c r="A18" s="230" t="s">
        <v>52</v>
      </c>
      <c r="B18" s="233" t="s">
        <v>39</v>
      </c>
      <c r="C18" s="168" t="s">
        <v>38</v>
      </c>
      <c r="D18" s="197">
        <f>'PG&amp;E Program Totals'!D18*$C$2</f>
        <v>0</v>
      </c>
      <c r="E18" s="197">
        <f>'PG&amp;E Program Totals'!E18*$C$2</f>
        <v>0</v>
      </c>
      <c r="F18" s="197">
        <f>'PG&amp;E Program Totals'!F18*$C$2</f>
        <v>0</v>
      </c>
      <c r="G18" s="197">
        <f>'PG&amp;E Program Totals'!G18*$C$2</f>
        <v>0</v>
      </c>
      <c r="H18" s="197">
        <f>'PG&amp;E Program Totals'!H18*$C$2</f>
        <v>14.808999768</v>
      </c>
      <c r="I18" s="197">
        <f>'PG&amp;E Program Totals'!I18*$C$2</f>
        <v>24.165142733</v>
      </c>
      <c r="J18" s="197">
        <f>'PG&amp;E Program Totals'!J18*$C$2</f>
        <v>24.229644139</v>
      </c>
      <c r="K18" s="197">
        <f>'PG&amp;E Program Totals'!K18*$C$2</f>
        <v>24.302633034</v>
      </c>
      <c r="L18" s="197">
        <f>'PG&amp;E Program Totals'!L18*$C$2</f>
        <v>23.570841886</v>
      </c>
      <c r="M18" s="197">
        <f>'PG&amp;E Program Totals'!M18*$C$2</f>
        <v>12.431060293</v>
      </c>
      <c r="N18" s="197">
        <f>'PG&amp;E Program Totals'!N18*$C$2</f>
        <v>0</v>
      </c>
      <c r="O18" s="198">
        <f>'PG&amp;E Program Totals'!O18*$C$2</f>
        <v>0</v>
      </c>
    </row>
    <row r="19" spans="1:15" ht="26.25">
      <c r="A19" s="231"/>
      <c r="B19" s="234"/>
      <c r="C19" s="82" t="s">
        <v>37</v>
      </c>
      <c r="D19" s="94">
        <f>'PG&amp;E Program Totals'!D19*$C$2</f>
        <v>0</v>
      </c>
      <c r="E19" s="94">
        <f>'PG&amp;E Program Totals'!E19*$C$2</f>
        <v>0</v>
      </c>
      <c r="F19" s="94">
        <f>'PG&amp;E Program Totals'!F19*$C$2</f>
        <v>0</v>
      </c>
      <c r="G19" s="94">
        <f>'PG&amp;E Program Totals'!G19*$C$2</f>
        <v>0</v>
      </c>
      <c r="H19" s="94">
        <f>'PG&amp;E Program Totals'!H19*$C$2</f>
        <v>9.9281041749</v>
      </c>
      <c r="I19" s="94">
        <f>'PG&amp;E Program Totals'!I19*$C$2</f>
        <v>14.108094654999999</v>
      </c>
      <c r="J19" s="94">
        <f>'PG&amp;E Program Totals'!J19*$C$2</f>
        <v>14.371856238</v>
      </c>
      <c r="K19" s="94">
        <f>'PG&amp;E Program Totals'!K19*$C$2</f>
        <v>13.572187118</v>
      </c>
      <c r="L19" s="94">
        <f>'PG&amp;E Program Totals'!L19*$C$2</f>
        <v>12.129908562</v>
      </c>
      <c r="M19" s="94">
        <f>'PG&amp;E Program Totals'!M19*$C$2</f>
        <v>6.6502917604</v>
      </c>
      <c r="N19" s="94">
        <f>'PG&amp;E Program Totals'!N19*$C$2</f>
        <v>0</v>
      </c>
      <c r="O19" s="199">
        <f>'PG&amp;E Program Totals'!O19*$C$2</f>
        <v>0</v>
      </c>
    </row>
    <row r="20" spans="1:15" ht="15">
      <c r="A20" s="231"/>
      <c r="B20" s="234"/>
      <c r="C20" s="82" t="s">
        <v>36</v>
      </c>
      <c r="D20" s="94">
        <f>'PG&amp;E Program Totals'!D20*$C$2</f>
        <v>0</v>
      </c>
      <c r="E20" s="94">
        <f>'PG&amp;E Program Totals'!E20*$C$2</f>
        <v>0</v>
      </c>
      <c r="F20" s="94">
        <f>'PG&amp;E Program Totals'!F20*$C$2</f>
        <v>0</v>
      </c>
      <c r="G20" s="94">
        <f>'PG&amp;E Program Totals'!G20*$C$2</f>
        <v>0</v>
      </c>
      <c r="H20" s="94">
        <f>'PG&amp;E Program Totals'!H20*$C$2</f>
        <v>0</v>
      </c>
      <c r="I20" s="94">
        <f>'PG&amp;E Program Totals'!I20*$C$2</f>
        <v>0</v>
      </c>
      <c r="J20" s="94">
        <f>'PG&amp;E Program Totals'!J20*$C$2</f>
        <v>0</v>
      </c>
      <c r="K20" s="94">
        <f>'PG&amp;E Program Totals'!K20*$C$2</f>
        <v>0</v>
      </c>
      <c r="L20" s="94">
        <f>'PG&amp;E Program Totals'!L20*$C$2</f>
        <v>0</v>
      </c>
      <c r="M20" s="94">
        <f>'PG&amp;E Program Totals'!M20*$C$2</f>
        <v>0</v>
      </c>
      <c r="N20" s="94">
        <f>'PG&amp;E Program Totals'!N20*$C$2</f>
        <v>0</v>
      </c>
      <c r="O20" s="199">
        <f>'PG&amp;E Program Totals'!O20*$C$2</f>
        <v>0</v>
      </c>
    </row>
    <row r="21" spans="1:15" ht="15">
      <c r="A21" s="231"/>
      <c r="B21" s="234"/>
      <c r="C21" s="82" t="s">
        <v>35</v>
      </c>
      <c r="D21" s="94">
        <f>'PG&amp;E Program Totals'!D21*$C$2</f>
        <v>0</v>
      </c>
      <c r="E21" s="94">
        <f>'PG&amp;E Program Totals'!E21*$C$2</f>
        <v>0</v>
      </c>
      <c r="F21" s="94">
        <f>'PG&amp;E Program Totals'!F21*$C$2</f>
        <v>0</v>
      </c>
      <c r="G21" s="94">
        <f>'PG&amp;E Program Totals'!G21*$C$2</f>
        <v>0</v>
      </c>
      <c r="H21" s="94">
        <f>'PG&amp;E Program Totals'!H21*$C$2</f>
        <v>4.2816719586</v>
      </c>
      <c r="I21" s="94">
        <f>'PG&amp;E Program Totals'!I21*$C$2</f>
        <v>6.8907460426</v>
      </c>
      <c r="J21" s="94">
        <f>'PG&amp;E Program Totals'!J21*$C$2</f>
        <v>6.823116541099999</v>
      </c>
      <c r="K21" s="94">
        <f>'PG&amp;E Program Totals'!K21*$C$2</f>
        <v>6.5074822161</v>
      </c>
      <c r="L21" s="94">
        <f>'PG&amp;E Program Totals'!L21*$C$2</f>
        <v>5.7430020039</v>
      </c>
      <c r="M21" s="94">
        <f>'PG&amp;E Program Totals'!M21*$C$2</f>
        <v>3.2365859478</v>
      </c>
      <c r="N21" s="94">
        <f>'PG&amp;E Program Totals'!N21*$C$2</f>
        <v>0</v>
      </c>
      <c r="O21" s="199">
        <f>'PG&amp;E Program Totals'!O21*$C$2</f>
        <v>0</v>
      </c>
    </row>
    <row r="22" spans="1:15" ht="26.25">
      <c r="A22" s="231"/>
      <c r="B22" s="234"/>
      <c r="C22" s="82" t="s">
        <v>34</v>
      </c>
      <c r="D22" s="94">
        <f>'PG&amp;E Program Totals'!D22*$C$2</f>
        <v>0</v>
      </c>
      <c r="E22" s="94">
        <f>'PG&amp;E Program Totals'!E22*$C$2</f>
        <v>0</v>
      </c>
      <c r="F22" s="94">
        <f>'PG&amp;E Program Totals'!F22*$C$2</f>
        <v>0</v>
      </c>
      <c r="G22" s="94">
        <f>'PG&amp;E Program Totals'!G22*$C$2</f>
        <v>0</v>
      </c>
      <c r="H22" s="94">
        <f>'PG&amp;E Program Totals'!H22*$C$2</f>
        <v>1.5622334217</v>
      </c>
      <c r="I22" s="94">
        <f>'PG&amp;E Program Totals'!I22*$C$2</f>
        <v>3.2808562604</v>
      </c>
      <c r="J22" s="94">
        <f>'PG&amp;E Program Totals'!J22*$C$2</f>
        <v>3.2483482012</v>
      </c>
      <c r="K22" s="94">
        <f>'PG&amp;E Program Totals'!K22*$C$2</f>
        <v>2.8814681794</v>
      </c>
      <c r="L22" s="94">
        <f>'PG&amp;E Program Totals'!L22*$C$2</f>
        <v>2.7808329098</v>
      </c>
      <c r="M22" s="94">
        <f>'PG&amp;E Program Totals'!M22*$C$2</f>
        <v>1.2227355072000001</v>
      </c>
      <c r="N22" s="94">
        <f>'PG&amp;E Program Totals'!N22*$C$2</f>
        <v>0</v>
      </c>
      <c r="O22" s="199">
        <f>'PG&amp;E Program Totals'!O22*$C$2</f>
        <v>0</v>
      </c>
    </row>
    <row r="23" spans="1:15" ht="15">
      <c r="A23" s="231"/>
      <c r="B23" s="234"/>
      <c r="C23" s="82" t="s">
        <v>33</v>
      </c>
      <c r="D23" s="94">
        <f>'PG&amp;E Program Totals'!D23*$C$2</f>
        <v>0</v>
      </c>
      <c r="E23" s="94">
        <f>'PG&amp;E Program Totals'!E23*$C$2</f>
        <v>0</v>
      </c>
      <c r="F23" s="94">
        <f>'PG&amp;E Program Totals'!F23*$C$2</f>
        <v>0</v>
      </c>
      <c r="G23" s="94">
        <f>'PG&amp;E Program Totals'!G23*$C$2</f>
        <v>0</v>
      </c>
      <c r="H23" s="94">
        <f>'PG&amp;E Program Totals'!H23*$C$2</f>
        <v>5.700688190799999</v>
      </c>
      <c r="I23" s="94">
        <f>'PG&amp;E Program Totals'!I23*$C$2</f>
        <v>10.2975328568</v>
      </c>
      <c r="J23" s="94">
        <f>'PG&amp;E Program Totals'!J23*$C$2</f>
        <v>10.0909613942</v>
      </c>
      <c r="K23" s="94">
        <f>'PG&amp;E Program Totals'!K23*$C$2</f>
        <v>9.8093507436</v>
      </c>
      <c r="L23" s="94">
        <f>'PG&amp;E Program Totals'!L23*$C$2</f>
        <v>8.6232307927</v>
      </c>
      <c r="M23" s="94">
        <f>'PG&amp;E Program Totals'!M23*$C$2</f>
        <v>3.9438583779</v>
      </c>
      <c r="N23" s="94">
        <f>'PG&amp;E Program Totals'!N23*$C$2</f>
        <v>0</v>
      </c>
      <c r="O23" s="199">
        <f>'PG&amp;E Program Totals'!O23*$C$2</f>
        <v>0</v>
      </c>
    </row>
    <row r="24" spans="1:15" ht="15">
      <c r="A24" s="231"/>
      <c r="B24" s="234"/>
      <c r="C24" s="82" t="s">
        <v>32</v>
      </c>
      <c r="D24" s="94">
        <f>'PG&amp;E Program Totals'!D24*$C$2</f>
        <v>0</v>
      </c>
      <c r="E24" s="94">
        <f>'PG&amp;E Program Totals'!E24*$C$2</f>
        <v>0</v>
      </c>
      <c r="F24" s="94">
        <f>'PG&amp;E Program Totals'!F24*$C$2</f>
        <v>0</v>
      </c>
      <c r="G24" s="94">
        <f>'PG&amp;E Program Totals'!G24*$C$2</f>
        <v>0</v>
      </c>
      <c r="H24" s="94">
        <f>'PG&amp;E Program Totals'!H24*$C$2</f>
        <v>6.5537934972</v>
      </c>
      <c r="I24" s="94">
        <f>'PG&amp;E Program Totals'!I24*$C$2</f>
        <v>10.3074105739</v>
      </c>
      <c r="J24" s="94">
        <f>'PG&amp;E Program Totals'!J24*$C$2</f>
        <v>10.174753216100001</v>
      </c>
      <c r="K24" s="94">
        <f>'PG&amp;E Program Totals'!K24*$C$2</f>
        <v>9.7197693945</v>
      </c>
      <c r="L24" s="94">
        <f>'PG&amp;E Program Totals'!L24*$C$2</f>
        <v>8.4883430145</v>
      </c>
      <c r="M24" s="94">
        <f>'PG&amp;E Program Totals'!M24*$C$2</f>
        <v>4.3292728729</v>
      </c>
      <c r="N24" s="94">
        <f>'PG&amp;E Program Totals'!N24*$C$2</f>
        <v>0</v>
      </c>
      <c r="O24" s="199">
        <f>'PG&amp;E Program Totals'!O24*$C$2</f>
        <v>0</v>
      </c>
    </row>
    <row r="25" spans="1:15" ht="15">
      <c r="A25" s="231"/>
      <c r="B25" s="234"/>
      <c r="C25" s="80" t="s">
        <v>31</v>
      </c>
      <c r="D25" s="79">
        <f>'PG&amp;E Program Totals'!D25*$C$2</f>
        <v>0</v>
      </c>
      <c r="E25" s="79">
        <f>'PG&amp;E Program Totals'!E25*$C$2</f>
        <v>0</v>
      </c>
      <c r="F25" s="79">
        <f>'PG&amp;E Program Totals'!F25*$C$2</f>
        <v>0</v>
      </c>
      <c r="G25" s="79">
        <f>'PG&amp;E Program Totals'!G25*$C$2</f>
        <v>0</v>
      </c>
      <c r="H25" s="79">
        <f>'PG&amp;E Program Totals'!H25*$C$2</f>
        <v>14.540052666000001</v>
      </c>
      <c r="I25" s="79">
        <f>'PG&amp;E Program Totals'!I25*$C$2</f>
        <v>23.29494858</v>
      </c>
      <c r="J25" s="79">
        <f>'PG&amp;E Program Totals'!J25*$C$2</f>
        <v>23.214394773</v>
      </c>
      <c r="K25" s="79">
        <f>'PG&amp;E Program Totals'!K25*$C$2</f>
        <v>22.017060959</v>
      </c>
      <c r="L25" s="79">
        <f>'PG&amp;E Program Totals'!L25*$C$2</f>
        <v>19.771352767</v>
      </c>
      <c r="M25" s="79">
        <f>'PG&amp;E Program Totals'!M25*$C$2</f>
        <v>9.624890413</v>
      </c>
      <c r="N25" s="79">
        <f>'PG&amp;E Program Totals'!N25*$C$2</f>
        <v>0</v>
      </c>
      <c r="O25" s="172">
        <f>'PG&amp;E Program Totals'!O25*$C$2</f>
        <v>0</v>
      </c>
    </row>
    <row r="26" spans="1:15" ht="27" thickBot="1">
      <c r="A26" s="232"/>
      <c r="B26" s="235"/>
      <c r="C26" s="184" t="s">
        <v>30</v>
      </c>
      <c r="D26" s="200">
        <f>'PG&amp;E Program Totals'!D26*$C$2</f>
        <v>0</v>
      </c>
      <c r="E26" s="200">
        <f>'PG&amp;E Program Totals'!E26*$C$2</f>
        <v>0</v>
      </c>
      <c r="F26" s="200">
        <f>'PG&amp;E Program Totals'!F26*$C$2</f>
        <v>0</v>
      </c>
      <c r="G26" s="200">
        <f>'PG&amp;E Program Totals'!G26*$C$2</f>
        <v>0</v>
      </c>
      <c r="H26" s="200">
        <f>'PG&amp;E Program Totals'!H26*$C$2</f>
        <v>57.37554367719999</v>
      </c>
      <c r="I26" s="200">
        <f>'PG&amp;E Program Totals'!I26*$C$2</f>
        <v>92.3447317017</v>
      </c>
      <c r="J26" s="200">
        <f>'PG&amp;E Program Totals'!J26*$C$2</f>
        <v>92.15307450259998</v>
      </c>
      <c r="K26" s="200">
        <f>'PG&amp;E Program Totals'!K26*$C$2</f>
        <v>88.80995164459999</v>
      </c>
      <c r="L26" s="200">
        <f>'PG&amp;E Program Totals'!L26*$C$2</f>
        <v>81.10751193590002</v>
      </c>
      <c r="M26" s="200">
        <f>'PG&amp;E Program Totals'!M26*$C$2</f>
        <v>41.43869517219999</v>
      </c>
      <c r="N26" s="200">
        <f>'PG&amp;E Program Totals'!N26*$C$2</f>
        <v>0</v>
      </c>
      <c r="O26" s="201">
        <f>'PG&amp;E Program Totals'!O26*$C$2</f>
        <v>0</v>
      </c>
    </row>
    <row r="27" spans="1:15" ht="27" customHeight="1">
      <c r="A27" s="236" t="s">
        <v>51</v>
      </c>
      <c r="B27" s="239" t="s">
        <v>39</v>
      </c>
      <c r="C27" s="176" t="s">
        <v>38</v>
      </c>
      <c r="D27" s="188">
        <f>'PG&amp;E Program Totals'!D27*$C$2</f>
        <v>0</v>
      </c>
      <c r="E27" s="188">
        <f>'PG&amp;E Program Totals'!E27*$C$2</f>
        <v>0</v>
      </c>
      <c r="F27" s="188">
        <f>'PG&amp;E Program Totals'!F27*$C$2</f>
        <v>0</v>
      </c>
      <c r="G27" s="188">
        <f>'PG&amp;E Program Totals'!G27*$C$2</f>
        <v>0</v>
      </c>
      <c r="H27" s="188">
        <f>'PG&amp;E Program Totals'!H27*$C$2</f>
        <v>0.55803091152</v>
      </c>
      <c r="I27" s="188">
        <f>'PG&amp;E Program Totals'!I27*$C$2</f>
        <v>0.88433101648</v>
      </c>
      <c r="J27" s="188">
        <f>'PG&amp;E Program Totals'!J27*$C$2</f>
        <v>0.88008449657</v>
      </c>
      <c r="K27" s="188">
        <f>'PG&amp;E Program Totals'!K27*$C$2</f>
        <v>0.8887103721199999</v>
      </c>
      <c r="L27" s="188">
        <f>'PG&amp;E Program Totals'!L27*$C$2</f>
        <v>0.88421702721</v>
      </c>
      <c r="M27" s="188">
        <f>'PG&amp;E Program Totals'!M27*$C$2</f>
        <v>0.54866932195</v>
      </c>
      <c r="N27" s="188">
        <f>'PG&amp;E Program Totals'!N27*$C$2</f>
        <v>0</v>
      </c>
      <c r="O27" s="193">
        <f>'PG&amp;E Program Totals'!O27*$C$2</f>
        <v>0</v>
      </c>
    </row>
    <row r="28" spans="1:15" ht="26.25">
      <c r="A28" s="237"/>
      <c r="B28" s="240"/>
      <c r="C28" s="64" t="s">
        <v>37</v>
      </c>
      <c r="D28" s="67">
        <f>'PG&amp;E Program Totals'!D28*$C$2</f>
        <v>0</v>
      </c>
      <c r="E28" s="67">
        <f>'PG&amp;E Program Totals'!E28*$C$2</f>
        <v>0</v>
      </c>
      <c r="F28" s="67">
        <f>'PG&amp;E Program Totals'!F28*$C$2</f>
        <v>0</v>
      </c>
      <c r="G28" s="67">
        <f>'PG&amp;E Program Totals'!G28*$C$2</f>
        <v>0</v>
      </c>
      <c r="H28" s="67">
        <f>'PG&amp;E Program Totals'!H28*$C$2</f>
        <v>0.29032474689</v>
      </c>
      <c r="I28" s="67">
        <f>'PG&amp;E Program Totals'!I28*$C$2</f>
        <v>0.45167510504999997</v>
      </c>
      <c r="J28" s="67">
        <f>'PG&amp;E Program Totals'!J28*$C$2</f>
        <v>0.45387125517</v>
      </c>
      <c r="K28" s="67">
        <f>'PG&amp;E Program Totals'!K28*$C$2</f>
        <v>0.4429884557</v>
      </c>
      <c r="L28" s="67">
        <f>'PG&amp;E Program Totals'!L28*$C$2</f>
        <v>0.34357761362</v>
      </c>
      <c r="M28" s="67">
        <f>'PG&amp;E Program Totals'!M28*$C$2</f>
        <v>0.15348903676</v>
      </c>
      <c r="N28" s="67">
        <f>'PG&amp;E Program Totals'!N28*$C$2</f>
        <v>0</v>
      </c>
      <c r="O28" s="194">
        <f>'PG&amp;E Program Totals'!O28*$C$2</f>
        <v>0</v>
      </c>
    </row>
    <row r="29" spans="1:15" ht="15">
      <c r="A29" s="237"/>
      <c r="B29" s="240"/>
      <c r="C29" s="64" t="s">
        <v>36</v>
      </c>
      <c r="D29" s="67">
        <f>'PG&amp;E Program Totals'!D29*$C$2</f>
        <v>0</v>
      </c>
      <c r="E29" s="67">
        <f>'PG&amp;E Program Totals'!E29*$C$2</f>
        <v>0</v>
      </c>
      <c r="F29" s="67">
        <f>'PG&amp;E Program Totals'!F29*$C$2</f>
        <v>0</v>
      </c>
      <c r="G29" s="67">
        <f>'PG&amp;E Program Totals'!G29*$C$2</f>
        <v>0</v>
      </c>
      <c r="H29" s="67">
        <f>'PG&amp;E Program Totals'!H29*$C$2</f>
        <v>0</v>
      </c>
      <c r="I29" s="67">
        <f>'PG&amp;E Program Totals'!I29*$C$2</f>
        <v>0</v>
      </c>
      <c r="J29" s="67">
        <f>'PG&amp;E Program Totals'!J29*$C$2</f>
        <v>0</v>
      </c>
      <c r="K29" s="67">
        <f>'PG&amp;E Program Totals'!K29*$C$2</f>
        <v>0</v>
      </c>
      <c r="L29" s="67">
        <f>'PG&amp;E Program Totals'!L29*$C$2</f>
        <v>0</v>
      </c>
      <c r="M29" s="67">
        <f>'PG&amp;E Program Totals'!M29*$C$2</f>
        <v>0</v>
      </c>
      <c r="N29" s="67">
        <f>'PG&amp;E Program Totals'!N29*$C$2</f>
        <v>0</v>
      </c>
      <c r="O29" s="194">
        <f>'PG&amp;E Program Totals'!O29*$C$2</f>
        <v>0</v>
      </c>
    </row>
    <row r="30" spans="1:15" ht="15">
      <c r="A30" s="237"/>
      <c r="B30" s="240"/>
      <c r="C30" s="64" t="s">
        <v>35</v>
      </c>
      <c r="D30" s="67">
        <f>'PG&amp;E Program Totals'!D30*$C$2</f>
        <v>0</v>
      </c>
      <c r="E30" s="67">
        <f>'PG&amp;E Program Totals'!E30*$C$2</f>
        <v>0</v>
      </c>
      <c r="F30" s="67">
        <f>'PG&amp;E Program Totals'!F30*$C$2</f>
        <v>0</v>
      </c>
      <c r="G30" s="67">
        <f>'PG&amp;E Program Totals'!G30*$C$2</f>
        <v>0</v>
      </c>
      <c r="H30" s="67">
        <f>'PG&amp;E Program Totals'!H30*$C$2</f>
        <v>0.16940613378</v>
      </c>
      <c r="I30" s="67">
        <f>'PG&amp;E Program Totals'!I30*$C$2</f>
        <v>0.26179272031</v>
      </c>
      <c r="J30" s="67">
        <f>'PG&amp;E Program Totals'!J30*$C$2</f>
        <v>0.26018440861</v>
      </c>
      <c r="K30" s="67">
        <f>'PG&amp;E Program Totals'!K30*$C$2</f>
        <v>0.25486175363999997</v>
      </c>
      <c r="L30" s="67">
        <f>'PG&amp;E Program Totals'!L30*$C$2</f>
        <v>0.24258046566</v>
      </c>
      <c r="M30" s="67">
        <f>'PG&amp;E Program Totals'!M30*$C$2</f>
        <v>0.10267717055</v>
      </c>
      <c r="N30" s="67">
        <f>'PG&amp;E Program Totals'!N30*$C$2</f>
        <v>0</v>
      </c>
      <c r="O30" s="194">
        <f>'PG&amp;E Program Totals'!O30*$C$2</f>
        <v>0</v>
      </c>
    </row>
    <row r="31" spans="1:15" ht="26.25">
      <c r="A31" s="237"/>
      <c r="B31" s="240"/>
      <c r="C31" s="64" t="s">
        <v>34</v>
      </c>
      <c r="D31" s="67">
        <f>'PG&amp;E Program Totals'!D31*$C$2</f>
        <v>0</v>
      </c>
      <c r="E31" s="67">
        <f>'PG&amp;E Program Totals'!E31*$C$2</f>
        <v>0</v>
      </c>
      <c r="F31" s="67">
        <f>'PG&amp;E Program Totals'!F31*$C$2</f>
        <v>0</v>
      </c>
      <c r="G31" s="67">
        <f>'PG&amp;E Program Totals'!G31*$C$2</f>
        <v>0</v>
      </c>
      <c r="H31" s="67">
        <f>'PG&amp;E Program Totals'!H31*$C$2</f>
        <v>0.15124747084</v>
      </c>
      <c r="I31" s="67">
        <f>'PG&amp;E Program Totals'!I31*$C$2</f>
        <v>0.24610520345</v>
      </c>
      <c r="J31" s="67">
        <f>'PG&amp;E Program Totals'!J31*$C$2</f>
        <v>0.24440887944</v>
      </c>
      <c r="K31" s="67">
        <f>'PG&amp;E Program Totals'!K31*$C$2</f>
        <v>0.20249277272</v>
      </c>
      <c r="L31" s="67">
        <f>'PG&amp;E Program Totals'!L31*$C$2</f>
        <v>0.20050809129</v>
      </c>
      <c r="M31" s="67">
        <f>'PG&amp;E Program Totals'!M31*$C$2</f>
        <v>0.12780854101</v>
      </c>
      <c r="N31" s="67">
        <f>'PG&amp;E Program Totals'!N31*$C$2</f>
        <v>0</v>
      </c>
      <c r="O31" s="194">
        <f>'PG&amp;E Program Totals'!O31*$C$2</f>
        <v>0</v>
      </c>
    </row>
    <row r="32" spans="1:15" ht="15">
      <c r="A32" s="237"/>
      <c r="B32" s="240"/>
      <c r="C32" s="64" t="s">
        <v>33</v>
      </c>
      <c r="D32" s="67">
        <f>'PG&amp;E Program Totals'!D32*$C$2</f>
        <v>0</v>
      </c>
      <c r="E32" s="67">
        <f>'PG&amp;E Program Totals'!E32*$C$2</f>
        <v>0</v>
      </c>
      <c r="F32" s="67">
        <f>'PG&amp;E Program Totals'!F32*$C$2</f>
        <v>0</v>
      </c>
      <c r="G32" s="67">
        <f>'PG&amp;E Program Totals'!G32*$C$2</f>
        <v>0</v>
      </c>
      <c r="H32" s="67">
        <f>'PG&amp;E Program Totals'!H32*$C$2</f>
        <v>0.16345698210999998</v>
      </c>
      <c r="I32" s="67">
        <f>'PG&amp;E Program Totals'!I32*$C$2</f>
        <v>0.2520354209</v>
      </c>
      <c r="J32" s="67">
        <f>'PG&amp;E Program Totals'!J32*$C$2</f>
        <v>0.24932869406999997</v>
      </c>
      <c r="K32" s="67">
        <f>'PG&amp;E Program Totals'!K32*$C$2</f>
        <v>0.24626408196</v>
      </c>
      <c r="L32" s="67">
        <f>'PG&amp;E Program Totals'!L32*$C$2</f>
        <v>0.21002335959</v>
      </c>
      <c r="M32" s="67">
        <f>'PG&amp;E Program Totals'!M32*$C$2</f>
        <v>0.08380329652</v>
      </c>
      <c r="N32" s="67">
        <f>'PG&amp;E Program Totals'!N32*$C$2</f>
        <v>0</v>
      </c>
      <c r="O32" s="194">
        <f>'PG&amp;E Program Totals'!O32*$C$2</f>
        <v>0</v>
      </c>
    </row>
    <row r="33" spans="1:15" ht="15">
      <c r="A33" s="237"/>
      <c r="B33" s="240"/>
      <c r="C33" s="64" t="s">
        <v>32</v>
      </c>
      <c r="D33" s="67">
        <f>'PG&amp;E Program Totals'!D33*$C$2</f>
        <v>0</v>
      </c>
      <c r="E33" s="67">
        <f>'PG&amp;E Program Totals'!E33*$C$2</f>
        <v>0</v>
      </c>
      <c r="F33" s="67">
        <f>'PG&amp;E Program Totals'!F33*$C$2</f>
        <v>0</v>
      </c>
      <c r="G33" s="67">
        <f>'PG&amp;E Program Totals'!G33*$C$2</f>
        <v>0</v>
      </c>
      <c r="H33" s="67">
        <f>'PG&amp;E Program Totals'!H33*$C$2</f>
        <v>0.18724853162</v>
      </c>
      <c r="I33" s="67">
        <f>'PG&amp;E Program Totals'!I33*$C$2</f>
        <v>0.28439192955</v>
      </c>
      <c r="J33" s="67">
        <f>'PG&amp;E Program Totals'!J33*$C$2</f>
        <v>0.28249002774</v>
      </c>
      <c r="K33" s="67">
        <f>'PG&amp;E Program Totals'!K33*$C$2</f>
        <v>0.27722919969</v>
      </c>
      <c r="L33" s="67">
        <f>'PG&amp;E Program Totals'!L33*$C$2</f>
        <v>0.20719504128</v>
      </c>
      <c r="M33" s="67">
        <f>'PG&amp;E Program Totals'!M33*$C$2</f>
        <v>0.11649384166999999</v>
      </c>
      <c r="N33" s="67">
        <f>'PG&amp;E Program Totals'!N33*$C$2</f>
        <v>0</v>
      </c>
      <c r="O33" s="194">
        <f>'PG&amp;E Program Totals'!O33*$C$2</f>
        <v>0</v>
      </c>
    </row>
    <row r="34" spans="1:15" ht="15">
      <c r="A34" s="237"/>
      <c r="B34" s="240"/>
      <c r="C34" s="66" t="s">
        <v>31</v>
      </c>
      <c r="D34" s="63">
        <f>'PG&amp;E Program Totals'!D34*$C$2</f>
        <v>0</v>
      </c>
      <c r="E34" s="63">
        <f>'PG&amp;E Program Totals'!E34*$C$2</f>
        <v>0</v>
      </c>
      <c r="F34" s="63">
        <f>'PG&amp;E Program Totals'!F34*$C$2</f>
        <v>0</v>
      </c>
      <c r="G34" s="63">
        <f>'PG&amp;E Program Totals'!G34*$C$2</f>
        <v>0</v>
      </c>
      <c r="H34" s="63">
        <f>'PG&amp;E Program Totals'!H34*$C$2</f>
        <v>0.44288312176</v>
      </c>
      <c r="I34" s="63">
        <f>'PG&amp;E Program Totals'!I34*$C$2</f>
        <v>0.75681390449</v>
      </c>
      <c r="J34" s="63">
        <f>'PG&amp;E Program Totals'!J34*$C$2</f>
        <v>0.7607489093099999</v>
      </c>
      <c r="K34" s="63">
        <f>'PG&amp;E Program Totals'!K34*$C$2</f>
        <v>0.75064184242</v>
      </c>
      <c r="L34" s="63">
        <f>'PG&amp;E Program Totals'!L34*$C$2</f>
        <v>0.5614940747</v>
      </c>
      <c r="M34" s="63">
        <f>'PG&amp;E Program Totals'!M34*$C$2</f>
        <v>0.30053599587</v>
      </c>
      <c r="N34" s="63">
        <f>'PG&amp;E Program Totals'!N34*$C$2</f>
        <v>0</v>
      </c>
      <c r="O34" s="190">
        <f>'PG&amp;E Program Totals'!O34*$C$2</f>
        <v>0</v>
      </c>
    </row>
    <row r="35" spans="1:15" ht="27" thickBot="1">
      <c r="A35" s="238"/>
      <c r="B35" s="241"/>
      <c r="C35" s="181" t="s">
        <v>30</v>
      </c>
      <c r="D35" s="195">
        <f>'PG&amp;E Program Totals'!D35*$C$2</f>
        <v>0</v>
      </c>
      <c r="E35" s="195">
        <f>'PG&amp;E Program Totals'!E35*$C$2</f>
        <v>0</v>
      </c>
      <c r="F35" s="195">
        <f>'PG&amp;E Program Totals'!F35*$C$2</f>
        <v>0</v>
      </c>
      <c r="G35" s="195">
        <f>'PG&amp;E Program Totals'!G35*$C$2</f>
        <v>0</v>
      </c>
      <c r="H35" s="195">
        <f>'PG&amp;E Program Totals'!H35*$C$2</f>
        <v>1.9625978985199999</v>
      </c>
      <c r="I35" s="195">
        <f>'PG&amp;E Program Totals'!I35*$C$2</f>
        <v>3.1371453002300003</v>
      </c>
      <c r="J35" s="195">
        <f>'PG&amp;E Program Totals'!J35*$C$2</f>
        <v>3.13111667091</v>
      </c>
      <c r="K35" s="195">
        <f>'PG&amp;E Program Totals'!K35*$C$2</f>
        <v>3.06318847825</v>
      </c>
      <c r="L35" s="195">
        <f>'PG&amp;E Program Totals'!L35*$C$2</f>
        <v>2.64959567335</v>
      </c>
      <c r="M35" s="195">
        <f>'PG&amp;E Program Totals'!M35*$C$2</f>
        <v>1.4334772043300001</v>
      </c>
      <c r="N35" s="195">
        <f>'PG&amp;E Program Totals'!N35*$C$2</f>
        <v>0</v>
      </c>
      <c r="O35" s="196">
        <f>'PG&amp;E Program Totals'!O35*$C$2</f>
        <v>0</v>
      </c>
    </row>
    <row r="36" spans="1:15" ht="27" customHeight="1">
      <c r="A36" s="236" t="s">
        <v>50</v>
      </c>
      <c r="B36" s="239" t="s">
        <v>39</v>
      </c>
      <c r="C36" s="176" t="s">
        <v>38</v>
      </c>
      <c r="D36" s="187">
        <f>'PG&amp;E Program Totals'!D36*$C$2</f>
        <v>0</v>
      </c>
      <c r="E36" s="187">
        <f>'PG&amp;E Program Totals'!E36*$C$2</f>
        <v>0</v>
      </c>
      <c r="F36" s="187">
        <f>'PG&amp;E Program Totals'!F36*$C$2</f>
        <v>0</v>
      </c>
      <c r="G36" s="187">
        <f>'PG&amp;E Program Totals'!G36*$C$2</f>
        <v>0</v>
      </c>
      <c r="H36" s="188">
        <f>'PG&amp;E Program Totals'!H36*$C$2</f>
        <v>8.34015429544635</v>
      </c>
      <c r="I36" s="188">
        <f>'PG&amp;E Program Totals'!I36*$C$2</f>
        <v>8.34015429544635</v>
      </c>
      <c r="J36" s="188">
        <f>'PG&amp;E Program Totals'!J36*$C$2</f>
        <v>8.34015429544635</v>
      </c>
      <c r="K36" s="188">
        <f>'PG&amp;E Program Totals'!K36*$C$2</f>
        <v>8.34015429544635</v>
      </c>
      <c r="L36" s="188">
        <f>'PG&amp;E Program Totals'!L36*$C$2</f>
        <v>8.34015429544635</v>
      </c>
      <c r="M36" s="188">
        <f>'PG&amp;E Program Totals'!M36*$C$2</f>
        <v>8.34015429544635</v>
      </c>
      <c r="N36" s="187">
        <f>'PG&amp;E Program Totals'!N36*$C$2</f>
        <v>0</v>
      </c>
      <c r="O36" s="189">
        <f>'PG&amp;E Program Totals'!O36*$C$2</f>
        <v>0</v>
      </c>
    </row>
    <row r="37" spans="1:15" ht="26.25">
      <c r="A37" s="237"/>
      <c r="B37" s="240"/>
      <c r="C37" s="64" t="s">
        <v>37</v>
      </c>
      <c r="D37" s="63">
        <f>'PG&amp;E Program Totals'!D37*$C$2</f>
        <v>0</v>
      </c>
      <c r="E37" s="63">
        <f>'PG&amp;E Program Totals'!E37*$C$2</f>
        <v>0</v>
      </c>
      <c r="F37" s="63">
        <f>'PG&amp;E Program Totals'!F37*$C$2</f>
        <v>0</v>
      </c>
      <c r="G37" s="63">
        <f>'PG&amp;E Program Totals'!G37*$C$2</f>
        <v>0</v>
      </c>
      <c r="H37" s="67">
        <f>'PG&amp;E Program Totals'!H37*$C$2</f>
        <v>35.31498291864842</v>
      </c>
      <c r="I37" s="67">
        <f>'PG&amp;E Program Totals'!I37*$C$2</f>
        <v>35.31498291864842</v>
      </c>
      <c r="J37" s="67">
        <f>'PG&amp;E Program Totals'!J37*$C$2</f>
        <v>35.31498291864842</v>
      </c>
      <c r="K37" s="67">
        <f>'PG&amp;E Program Totals'!K37*$C$2</f>
        <v>35.31498291864842</v>
      </c>
      <c r="L37" s="67">
        <f>'PG&amp;E Program Totals'!L37*$C$2</f>
        <v>35.31498291864842</v>
      </c>
      <c r="M37" s="67">
        <f>'PG&amp;E Program Totals'!M37*$C$2</f>
        <v>35.31498291864842</v>
      </c>
      <c r="N37" s="63">
        <f>'PG&amp;E Program Totals'!N37*$C$2</f>
        <v>0</v>
      </c>
      <c r="O37" s="190">
        <f>'PG&amp;E Program Totals'!O37*$C$2</f>
        <v>0</v>
      </c>
    </row>
    <row r="38" spans="1:15" ht="15">
      <c r="A38" s="237"/>
      <c r="B38" s="240"/>
      <c r="C38" s="64" t="s">
        <v>36</v>
      </c>
      <c r="D38" s="63">
        <f>'PG&amp;E Program Totals'!D38*$C$2</f>
        <v>0</v>
      </c>
      <c r="E38" s="63">
        <f>'PG&amp;E Program Totals'!E38*$C$2</f>
        <v>0</v>
      </c>
      <c r="F38" s="63">
        <f>'PG&amp;E Program Totals'!F38*$C$2</f>
        <v>0</v>
      </c>
      <c r="G38" s="63">
        <f>'PG&amp;E Program Totals'!G38*$C$2</f>
        <v>0</v>
      </c>
      <c r="H38" s="63">
        <f>'PG&amp;E Program Totals'!H38*$C$2</f>
        <v>0.8995852715093495</v>
      </c>
      <c r="I38" s="63">
        <f>'PG&amp;E Program Totals'!I38*$C$2</f>
        <v>0.8995852715093495</v>
      </c>
      <c r="J38" s="63">
        <f>'PG&amp;E Program Totals'!J38*$C$2</f>
        <v>0.8995852715093495</v>
      </c>
      <c r="K38" s="63">
        <f>'PG&amp;E Program Totals'!K38*$C$2</f>
        <v>0.8995852715093495</v>
      </c>
      <c r="L38" s="63">
        <f>'PG&amp;E Program Totals'!L38*$C$2</f>
        <v>0.8995852715093495</v>
      </c>
      <c r="M38" s="63">
        <f>'PG&amp;E Program Totals'!M38*$C$2</f>
        <v>0.8995852715093495</v>
      </c>
      <c r="N38" s="63">
        <f>'PG&amp;E Program Totals'!N38*$C$2</f>
        <v>0</v>
      </c>
      <c r="O38" s="190">
        <f>'PG&amp;E Program Totals'!O38*$C$2</f>
        <v>0</v>
      </c>
    </row>
    <row r="39" spans="1:15" ht="15">
      <c r="A39" s="237"/>
      <c r="B39" s="240"/>
      <c r="C39" s="64" t="s">
        <v>35</v>
      </c>
      <c r="D39" s="63">
        <f>'PG&amp;E Program Totals'!D39*$C$2</f>
        <v>0</v>
      </c>
      <c r="E39" s="63">
        <f>'PG&amp;E Program Totals'!E39*$C$2</f>
        <v>0</v>
      </c>
      <c r="F39" s="63">
        <f>'PG&amp;E Program Totals'!F39*$C$2</f>
        <v>0</v>
      </c>
      <c r="G39" s="63">
        <f>'PG&amp;E Program Totals'!G39*$C$2</f>
        <v>0</v>
      </c>
      <c r="H39" s="63">
        <f>'PG&amp;E Program Totals'!H39*$C$2</f>
        <v>45.70541500457227</v>
      </c>
      <c r="I39" s="63">
        <f>'PG&amp;E Program Totals'!I39*$C$2</f>
        <v>45.70541500457227</v>
      </c>
      <c r="J39" s="63">
        <f>'PG&amp;E Program Totals'!J39*$C$2</f>
        <v>45.70541500457227</v>
      </c>
      <c r="K39" s="63">
        <f>'PG&amp;E Program Totals'!K39*$C$2</f>
        <v>45.70541500457227</v>
      </c>
      <c r="L39" s="63">
        <f>'PG&amp;E Program Totals'!L39*$C$2</f>
        <v>45.70541500457227</v>
      </c>
      <c r="M39" s="63">
        <f>'PG&amp;E Program Totals'!M39*$C$2</f>
        <v>45.70541500457227</v>
      </c>
      <c r="N39" s="63">
        <f>'PG&amp;E Program Totals'!N39*$C$2</f>
        <v>0</v>
      </c>
      <c r="O39" s="190">
        <f>'PG&amp;E Program Totals'!O39*$C$2</f>
        <v>0</v>
      </c>
    </row>
    <row r="40" spans="1:15" ht="26.25">
      <c r="A40" s="237"/>
      <c r="B40" s="240"/>
      <c r="C40" s="64" t="s">
        <v>34</v>
      </c>
      <c r="D40" s="63">
        <f>'PG&amp;E Program Totals'!D40*$C$2</f>
        <v>0</v>
      </c>
      <c r="E40" s="63">
        <f>'PG&amp;E Program Totals'!E40*$C$2</f>
        <v>0</v>
      </c>
      <c r="F40" s="63">
        <f>'PG&amp;E Program Totals'!F40*$C$2</f>
        <v>0</v>
      </c>
      <c r="G40" s="63">
        <f>'PG&amp;E Program Totals'!G40*$C$2</f>
        <v>0</v>
      </c>
      <c r="H40" s="67">
        <f>'PG&amp;E Program Totals'!H40*$C$2</f>
        <v>1.9474325642286334</v>
      </c>
      <c r="I40" s="67">
        <f>'PG&amp;E Program Totals'!I40*$C$2</f>
        <v>1.9474325642286334</v>
      </c>
      <c r="J40" s="67">
        <f>'PG&amp;E Program Totals'!J40*$C$2</f>
        <v>1.9474325642286334</v>
      </c>
      <c r="K40" s="67">
        <f>'PG&amp;E Program Totals'!K40*$C$2</f>
        <v>1.9474325642286334</v>
      </c>
      <c r="L40" s="67">
        <f>'PG&amp;E Program Totals'!L40*$C$2</f>
        <v>1.9474325642286334</v>
      </c>
      <c r="M40" s="67">
        <f>'PG&amp;E Program Totals'!M40*$C$2</f>
        <v>1.9474325642286334</v>
      </c>
      <c r="N40" s="63">
        <f>'PG&amp;E Program Totals'!N40*$C$2</f>
        <v>0</v>
      </c>
      <c r="O40" s="190">
        <f>'PG&amp;E Program Totals'!O40*$C$2</f>
        <v>0</v>
      </c>
    </row>
    <row r="41" spans="1:15" ht="15">
      <c r="A41" s="237"/>
      <c r="B41" s="240"/>
      <c r="C41" s="64" t="s">
        <v>33</v>
      </c>
      <c r="D41" s="63">
        <f>'PG&amp;E Program Totals'!D41*$C$2</f>
        <v>0</v>
      </c>
      <c r="E41" s="63">
        <f>'PG&amp;E Program Totals'!E41*$C$2</f>
        <v>0</v>
      </c>
      <c r="F41" s="63">
        <f>'PG&amp;E Program Totals'!F41*$C$2</f>
        <v>0</v>
      </c>
      <c r="G41" s="63">
        <f>'PG&amp;E Program Totals'!G41*$C$2</f>
        <v>0</v>
      </c>
      <c r="H41" s="67">
        <f>'PG&amp;E Program Totals'!H41*$C$2</f>
        <v>0.6140084175960975</v>
      </c>
      <c r="I41" s="67">
        <f>'PG&amp;E Program Totals'!I41*$C$2</f>
        <v>0.6140084175960975</v>
      </c>
      <c r="J41" s="67">
        <f>'PG&amp;E Program Totals'!J41*$C$2</f>
        <v>0.6140084175960975</v>
      </c>
      <c r="K41" s="67">
        <f>'PG&amp;E Program Totals'!K41*$C$2</f>
        <v>0.6140084175960975</v>
      </c>
      <c r="L41" s="67">
        <f>'PG&amp;E Program Totals'!L41*$C$2</f>
        <v>0.6140084175960975</v>
      </c>
      <c r="M41" s="67">
        <f>'PG&amp;E Program Totals'!M41*$C$2</f>
        <v>0.6140084175960975</v>
      </c>
      <c r="N41" s="63">
        <f>'PG&amp;E Program Totals'!N41*$C$2</f>
        <v>0</v>
      </c>
      <c r="O41" s="190">
        <f>'PG&amp;E Program Totals'!O41*$C$2</f>
        <v>0</v>
      </c>
    </row>
    <row r="42" spans="1:15" ht="15">
      <c r="A42" s="237"/>
      <c r="B42" s="240"/>
      <c r="C42" s="64" t="s">
        <v>32</v>
      </c>
      <c r="D42" s="63">
        <f>'PG&amp;E Program Totals'!D42*$C$2</f>
        <v>0</v>
      </c>
      <c r="E42" s="63">
        <f>'PG&amp;E Program Totals'!E42*$C$2</f>
        <v>0</v>
      </c>
      <c r="F42" s="63">
        <f>'PG&amp;E Program Totals'!F42*$C$2</f>
        <v>0</v>
      </c>
      <c r="G42" s="63">
        <f>'PG&amp;E Program Totals'!G42*$C$2</f>
        <v>0</v>
      </c>
      <c r="H42" s="67">
        <f>'PG&amp;E Program Totals'!H42*$C$2</f>
        <v>4.282132461871276</v>
      </c>
      <c r="I42" s="67">
        <f>'PG&amp;E Program Totals'!I42*$C$2</f>
        <v>4.282132461871276</v>
      </c>
      <c r="J42" s="67">
        <f>'PG&amp;E Program Totals'!J42*$C$2</f>
        <v>4.282132461871276</v>
      </c>
      <c r="K42" s="67">
        <f>'PG&amp;E Program Totals'!K42*$C$2</f>
        <v>4.282132461871276</v>
      </c>
      <c r="L42" s="67">
        <f>'PG&amp;E Program Totals'!L42*$C$2</f>
        <v>4.282132461871276</v>
      </c>
      <c r="M42" s="67">
        <f>'PG&amp;E Program Totals'!M42*$C$2</f>
        <v>4.282132461871276</v>
      </c>
      <c r="N42" s="63">
        <f>'PG&amp;E Program Totals'!N42*$C$2</f>
        <v>0</v>
      </c>
      <c r="O42" s="190">
        <f>'PG&amp;E Program Totals'!O42*$C$2</f>
        <v>0</v>
      </c>
    </row>
    <row r="43" spans="1:15" ht="15">
      <c r="A43" s="237"/>
      <c r="B43" s="240"/>
      <c r="C43" s="66" t="s">
        <v>31</v>
      </c>
      <c r="D43" s="63">
        <f>'PG&amp;E Program Totals'!D43*$C$2</f>
        <v>0</v>
      </c>
      <c r="E43" s="63">
        <f>'PG&amp;E Program Totals'!E43*$C$2</f>
        <v>0</v>
      </c>
      <c r="F43" s="63">
        <f>'PG&amp;E Program Totals'!F43*$C$2</f>
        <v>0</v>
      </c>
      <c r="G43" s="63">
        <f>'PG&amp;E Program Totals'!G43*$C$2</f>
        <v>0</v>
      </c>
      <c r="H43" s="63">
        <f>'PG&amp;E Program Totals'!H43*$C$2</f>
        <v>14.763239915107004</v>
      </c>
      <c r="I43" s="63">
        <f>'PG&amp;E Program Totals'!I43*$C$2</f>
        <v>14.763239915107004</v>
      </c>
      <c r="J43" s="63">
        <f>'PG&amp;E Program Totals'!J43*$C$2</f>
        <v>14.763239915107004</v>
      </c>
      <c r="K43" s="63">
        <f>'PG&amp;E Program Totals'!K43*$C$2</f>
        <v>14.763239915107004</v>
      </c>
      <c r="L43" s="63">
        <f>'PG&amp;E Program Totals'!L43*$C$2</f>
        <v>14.763239915107004</v>
      </c>
      <c r="M43" s="63">
        <f>'PG&amp;E Program Totals'!M43*$C$2</f>
        <v>14.763239915107004</v>
      </c>
      <c r="N43" s="63">
        <f>'PG&amp;E Program Totals'!N43*$C$2</f>
        <v>0</v>
      </c>
      <c r="O43" s="190">
        <f>'PG&amp;E Program Totals'!O43*$C$2</f>
        <v>0</v>
      </c>
    </row>
    <row r="44" spans="1:15" ht="27" thickBot="1">
      <c r="A44" s="238"/>
      <c r="B44" s="241"/>
      <c r="C44" s="181" t="s">
        <v>30</v>
      </c>
      <c r="D44" s="191">
        <f>'PG&amp;E Program Totals'!D44*$C$2</f>
        <v>0</v>
      </c>
      <c r="E44" s="191">
        <f>'PG&amp;E Program Totals'!E44*$C$2</f>
        <v>0</v>
      </c>
      <c r="F44" s="191">
        <f>'PG&amp;E Program Totals'!F44*$C$2</f>
        <v>0</v>
      </c>
      <c r="G44" s="191">
        <f>'PG&amp;E Program Totals'!G44*$C$2</f>
        <v>0</v>
      </c>
      <c r="H44" s="191">
        <f>'PG&amp;E Program Totals'!H44*$C$2</f>
        <v>111.8669508489794</v>
      </c>
      <c r="I44" s="191">
        <f>'PG&amp;E Program Totals'!I44*$C$2</f>
        <v>111.8669508489794</v>
      </c>
      <c r="J44" s="191">
        <f>'PG&amp;E Program Totals'!J44*$C$2</f>
        <v>111.8669508489794</v>
      </c>
      <c r="K44" s="191">
        <f>'PG&amp;E Program Totals'!K44*$C$2</f>
        <v>111.8669508489794</v>
      </c>
      <c r="L44" s="191">
        <f>'PG&amp;E Program Totals'!L44*$C$2</f>
        <v>111.8669508489794</v>
      </c>
      <c r="M44" s="191">
        <f>'PG&amp;E Program Totals'!M44*$C$2</f>
        <v>111.8669508489794</v>
      </c>
      <c r="N44" s="191">
        <f>'PG&amp;E Program Totals'!N44*$C$2</f>
        <v>0</v>
      </c>
      <c r="O44" s="192">
        <f>'PG&amp;E Program Totals'!O44*$C$2</f>
        <v>0</v>
      </c>
    </row>
    <row r="45" spans="1:15" ht="27" customHeight="1">
      <c r="A45" s="236" t="s">
        <v>49</v>
      </c>
      <c r="B45" s="233" t="s">
        <v>39</v>
      </c>
      <c r="C45" s="168" t="s">
        <v>38</v>
      </c>
      <c r="D45" s="169">
        <f>'PG&amp;E Program Totals'!D45*$C$2</f>
        <v>0.43459027338027956</v>
      </c>
      <c r="E45" s="169">
        <f>'PG&amp;E Program Totals'!E45*$C$2</f>
        <v>0.43151571169495584</v>
      </c>
      <c r="F45" s="169">
        <f>'PG&amp;E Program Totals'!F45*$C$2</f>
        <v>0.44807819107174873</v>
      </c>
      <c r="G45" s="169">
        <f>'PG&amp;E Program Totals'!G45*$C$2</f>
        <v>0.717319764316082</v>
      </c>
      <c r="H45" s="170">
        <f>'PG&amp;E Program Totals'!H45*$C$2</f>
        <v>0.7563699637651443</v>
      </c>
      <c r="I45" s="170">
        <f>'PG&amp;E Program Totals'!I45*$C$2</f>
        <v>0.7980628811120987</v>
      </c>
      <c r="J45" s="170">
        <f>'PG&amp;E Program Totals'!J45*$C$2</f>
        <v>0.8124755898714066</v>
      </c>
      <c r="K45" s="170">
        <f>'PG&amp;E Program Totals'!K45*$C$2</f>
        <v>0.8112570508718491</v>
      </c>
      <c r="L45" s="170">
        <f>'PG&amp;E Program Totals'!L45*$C$2</f>
        <v>0.8445244863629341</v>
      </c>
      <c r="M45" s="170">
        <f>'PG&amp;E Program Totals'!M45*$C$2</f>
        <v>0.7487455947995185</v>
      </c>
      <c r="N45" s="169">
        <f>'PG&amp;E Program Totals'!N45*$C$2</f>
        <v>0.44104818353056907</v>
      </c>
      <c r="O45" s="171">
        <f>'PG&amp;E Program Totals'!O45*$C$2</f>
        <v>0.42359677746891977</v>
      </c>
    </row>
    <row r="46" spans="1:15" ht="26.25">
      <c r="A46" s="237"/>
      <c r="B46" s="251"/>
      <c r="C46" s="82" t="s">
        <v>37</v>
      </c>
      <c r="D46" s="79">
        <f>'PG&amp;E Program Totals'!D46*$C$2</f>
        <v>0</v>
      </c>
      <c r="E46" s="79">
        <f>'PG&amp;E Program Totals'!E46*$C$2</f>
        <v>0</v>
      </c>
      <c r="F46" s="79">
        <f>'PG&amp;E Program Totals'!F46*$C$2</f>
        <v>0</v>
      </c>
      <c r="G46" s="79">
        <f>'PG&amp;E Program Totals'!G46*$C$2</f>
        <v>0</v>
      </c>
      <c r="H46" s="79">
        <f>'PG&amp;E Program Totals'!H46*$C$2</f>
        <v>0</v>
      </c>
      <c r="I46" s="79">
        <f>'PG&amp;E Program Totals'!I46*$C$2</f>
        <v>0</v>
      </c>
      <c r="J46" s="79">
        <f>'PG&amp;E Program Totals'!J46*$C$2</f>
        <v>0</v>
      </c>
      <c r="K46" s="79">
        <f>'PG&amp;E Program Totals'!K46*$C$2</f>
        <v>0</v>
      </c>
      <c r="L46" s="79">
        <f>'PG&amp;E Program Totals'!L46*$C$2</f>
        <v>0</v>
      </c>
      <c r="M46" s="79">
        <f>'PG&amp;E Program Totals'!M46*$C$2</f>
        <v>0</v>
      </c>
      <c r="N46" s="79">
        <f>'PG&amp;E Program Totals'!N46*$C$2</f>
        <v>0</v>
      </c>
      <c r="O46" s="172">
        <f>'PG&amp;E Program Totals'!O46*$C$2</f>
        <v>0</v>
      </c>
    </row>
    <row r="47" spans="1:15" ht="15">
      <c r="A47" s="237"/>
      <c r="B47" s="251"/>
      <c r="C47" s="82" t="s">
        <v>36</v>
      </c>
      <c r="D47" s="79">
        <f>'PG&amp;E Program Totals'!D47*$C$2</f>
        <v>0</v>
      </c>
      <c r="E47" s="79">
        <f>'PG&amp;E Program Totals'!E47*$C$2</f>
        <v>0</v>
      </c>
      <c r="F47" s="79">
        <f>'PG&amp;E Program Totals'!F47*$C$2</f>
        <v>0</v>
      </c>
      <c r="G47" s="79">
        <f>'PG&amp;E Program Totals'!G47*$C$2</f>
        <v>0</v>
      </c>
      <c r="H47" s="81">
        <f>'PG&amp;E Program Totals'!H47*$C$2</f>
        <v>0</v>
      </c>
      <c r="I47" s="81">
        <f>'PG&amp;E Program Totals'!I47*$C$2</f>
        <v>0</v>
      </c>
      <c r="J47" s="81">
        <f>'PG&amp;E Program Totals'!J47*$C$2</f>
        <v>0</v>
      </c>
      <c r="K47" s="81">
        <f>'PG&amp;E Program Totals'!K47*$C$2</f>
        <v>0</v>
      </c>
      <c r="L47" s="81">
        <f>'PG&amp;E Program Totals'!L47*$C$2</f>
        <v>0</v>
      </c>
      <c r="M47" s="81">
        <f>'PG&amp;E Program Totals'!M47*$C$2</f>
        <v>0</v>
      </c>
      <c r="N47" s="79">
        <f>'PG&amp;E Program Totals'!N47*$C$2</f>
        <v>0</v>
      </c>
      <c r="O47" s="172">
        <f>'PG&amp;E Program Totals'!O47*$C$2</f>
        <v>0</v>
      </c>
    </row>
    <row r="48" spans="1:15" ht="15">
      <c r="A48" s="237"/>
      <c r="B48" s="251"/>
      <c r="C48" s="82" t="s">
        <v>35</v>
      </c>
      <c r="D48" s="79">
        <f>'PG&amp;E Program Totals'!D48*$C$2</f>
        <v>0</v>
      </c>
      <c r="E48" s="79">
        <f>'PG&amp;E Program Totals'!E48*$C$2</f>
        <v>0</v>
      </c>
      <c r="F48" s="79">
        <f>'PG&amp;E Program Totals'!F48*$C$2</f>
        <v>0</v>
      </c>
      <c r="G48" s="79">
        <f>'PG&amp;E Program Totals'!G48*$C$2</f>
        <v>0</v>
      </c>
      <c r="H48" s="79">
        <f>'PG&amp;E Program Totals'!H48*$C$2</f>
        <v>0</v>
      </c>
      <c r="I48" s="79">
        <f>'PG&amp;E Program Totals'!I48*$C$2</f>
        <v>0</v>
      </c>
      <c r="J48" s="79">
        <f>'PG&amp;E Program Totals'!J48*$C$2</f>
        <v>0</v>
      </c>
      <c r="K48" s="79">
        <f>'PG&amp;E Program Totals'!K48*$C$2</f>
        <v>0</v>
      </c>
      <c r="L48" s="79">
        <f>'PG&amp;E Program Totals'!L48*$C$2</f>
        <v>0</v>
      </c>
      <c r="M48" s="79">
        <f>'PG&amp;E Program Totals'!M48*$C$2</f>
        <v>0</v>
      </c>
      <c r="N48" s="79">
        <f>'PG&amp;E Program Totals'!N48*$C$2</f>
        <v>0</v>
      </c>
      <c r="O48" s="172">
        <f>'PG&amp;E Program Totals'!O48*$C$2</f>
        <v>0</v>
      </c>
    </row>
    <row r="49" spans="1:15" ht="26.25">
      <c r="A49" s="237"/>
      <c r="B49" s="251"/>
      <c r="C49" s="82" t="s">
        <v>34</v>
      </c>
      <c r="D49" s="79">
        <f>'PG&amp;E Program Totals'!D49*$C$2</f>
        <v>0.14064132784307004</v>
      </c>
      <c r="E49" s="79">
        <f>'PG&amp;E Program Totals'!E49*$C$2</f>
        <v>0.13574914157390594</v>
      </c>
      <c r="F49" s="79">
        <f>'PG&amp;E Program Totals'!F49*$C$2</f>
        <v>0.13198248229920864</v>
      </c>
      <c r="G49" s="79">
        <f>'PG&amp;E Program Totals'!G49*$C$2</f>
        <v>0.07056803662329912</v>
      </c>
      <c r="H49" s="81">
        <f>'PG&amp;E Program Totals'!H49*$C$2</f>
        <v>0.0403202342428267</v>
      </c>
      <c r="I49" s="81">
        <f>'PG&amp;E Program Totals'!I49*$C$2</f>
        <v>0.03227242362871766</v>
      </c>
      <c r="J49" s="81">
        <f>'PG&amp;E Program Totals'!J49*$C$2</f>
        <v>0.03758793712034821</v>
      </c>
      <c r="K49" s="81">
        <f>'PG&amp;E Program Totals'!K49*$C$2</f>
        <v>0.04752884036302566</v>
      </c>
      <c r="L49" s="81">
        <f>'PG&amp;E Program Totals'!L49*$C$2</f>
        <v>0.03882985172048211</v>
      </c>
      <c r="M49" s="81">
        <f>'PG&amp;E Program Totals'!M49*$C$2</f>
        <v>0.05503221198916435</v>
      </c>
      <c r="N49" s="79">
        <f>'PG&amp;E Program Totals'!N49*$C$2</f>
        <v>0.13777629654109477</v>
      </c>
      <c r="O49" s="172">
        <f>'PG&amp;E Program Totals'!O49*$C$2</f>
        <v>0.13553171579539774</v>
      </c>
    </row>
    <row r="50" spans="1:15" ht="15">
      <c r="A50" s="237"/>
      <c r="B50" s="251"/>
      <c r="C50" s="82" t="s">
        <v>33</v>
      </c>
      <c r="D50" s="79">
        <f>'PG&amp;E Program Totals'!D50*$C$2</f>
        <v>0.017838317204266787</v>
      </c>
      <c r="E50" s="79">
        <f>'PG&amp;E Program Totals'!E50*$C$2</f>
        <v>0.01842345711775124</v>
      </c>
      <c r="F50" s="79">
        <f>'PG&amp;E Program Totals'!F50*$C$2</f>
        <v>0.01837156900577247</v>
      </c>
      <c r="G50" s="79">
        <f>'PG&amp;E Program Totals'!G50*$C$2</f>
        <v>0.023869404008612035</v>
      </c>
      <c r="H50" s="81">
        <f>'PG&amp;E Program Totals'!H50*$C$2</f>
        <v>0.024243041733279822</v>
      </c>
      <c r="I50" s="81">
        <f>'PG&amp;E Program Totals'!I50*$C$2</f>
        <v>0.018937291232869028</v>
      </c>
      <c r="J50" s="81">
        <f>'PG&amp;E Program Totals'!J50*$C$2</f>
        <v>0.018582521541044117</v>
      </c>
      <c r="K50" s="81">
        <f>'PG&amp;E Program Totals'!K50*$C$2</f>
        <v>0.026034003011882304</v>
      </c>
      <c r="L50" s="81">
        <f>'PG&amp;E Program Totals'!L50*$C$2</f>
        <v>0.025951949341222642</v>
      </c>
      <c r="M50" s="81">
        <f>'PG&amp;E Program Totals'!M50*$C$2</f>
        <v>0.02204114393517375</v>
      </c>
      <c r="N50" s="79">
        <f>'PG&amp;E Program Totals'!N50*$C$2</f>
        <v>0.015827625280246137</v>
      </c>
      <c r="O50" s="172">
        <f>'PG&amp;E Program Totals'!O50*$C$2</f>
        <v>0.015842215619049967</v>
      </c>
    </row>
    <row r="51" spans="1:15" ht="15">
      <c r="A51" s="237"/>
      <c r="B51" s="251"/>
      <c r="C51" s="82" t="s">
        <v>32</v>
      </c>
      <c r="D51" s="79">
        <f>'PG&amp;E Program Totals'!D51*$C$2</f>
        <v>0</v>
      </c>
      <c r="E51" s="79">
        <f>'PG&amp;E Program Totals'!E51*$C$2</f>
        <v>0</v>
      </c>
      <c r="F51" s="79">
        <f>'PG&amp;E Program Totals'!F51*$C$2</f>
        <v>0</v>
      </c>
      <c r="G51" s="79">
        <f>'PG&amp;E Program Totals'!G51*$C$2</f>
        <v>0</v>
      </c>
      <c r="H51" s="81">
        <f>'PG&amp;E Program Totals'!H51*$C$2</f>
        <v>0</v>
      </c>
      <c r="I51" s="81">
        <f>'PG&amp;E Program Totals'!I51*$C$2</f>
        <v>0</v>
      </c>
      <c r="J51" s="81">
        <f>'PG&amp;E Program Totals'!J51*$C$2</f>
        <v>0</v>
      </c>
      <c r="K51" s="81">
        <f>'PG&amp;E Program Totals'!K51*$C$2</f>
        <v>0</v>
      </c>
      <c r="L51" s="81">
        <f>'PG&amp;E Program Totals'!L51*$C$2</f>
        <v>0</v>
      </c>
      <c r="M51" s="81">
        <f>'PG&amp;E Program Totals'!M51*$C$2</f>
        <v>0</v>
      </c>
      <c r="N51" s="79">
        <f>'PG&amp;E Program Totals'!N51*$C$2</f>
        <v>0</v>
      </c>
      <c r="O51" s="172">
        <f>'PG&amp;E Program Totals'!O51*$C$2</f>
        <v>0</v>
      </c>
    </row>
    <row r="52" spans="1:15" ht="15">
      <c r="A52" s="237"/>
      <c r="B52" s="251"/>
      <c r="C52" s="80" t="s">
        <v>31</v>
      </c>
      <c r="D52" s="79">
        <f>'PG&amp;E Program Totals'!D52*$C$2</f>
        <v>0.14890228143334389</v>
      </c>
      <c r="E52" s="79">
        <f>'PG&amp;E Program Totals'!E52*$C$2</f>
        <v>0.16925755825638772</v>
      </c>
      <c r="F52" s="79">
        <f>'PG&amp;E Program Totals'!F52*$C$2</f>
        <v>0.1262684311643243</v>
      </c>
      <c r="G52" s="79">
        <f>'PG&amp;E Program Totals'!G52*$C$2</f>
        <v>0.1764486122429371</v>
      </c>
      <c r="H52" s="79">
        <f>'PG&amp;E Program Totals'!H52*$C$2</f>
        <v>0.2265617641955614</v>
      </c>
      <c r="I52" s="79">
        <f>'PG&amp;E Program Totals'!I52*$C$2</f>
        <v>0.2369448626935482</v>
      </c>
      <c r="J52" s="79">
        <f>'PG&amp;E Program Totals'!J52*$C$2</f>
        <v>0.2427224447876215</v>
      </c>
      <c r="K52" s="79">
        <f>'PG&amp;E Program Totals'!K52*$C$2</f>
        <v>0.25627434296905993</v>
      </c>
      <c r="L52" s="79">
        <f>'PG&amp;E Program Totals'!L52*$C$2</f>
        <v>0.2640843272805214</v>
      </c>
      <c r="M52" s="79">
        <f>'PG&amp;E Program Totals'!M52*$C$2</f>
        <v>0.24342627921700477</v>
      </c>
      <c r="N52" s="79">
        <f>'PG&amp;E Program Totals'!N52*$C$2</f>
        <v>0.1376996147632599</v>
      </c>
      <c r="O52" s="172">
        <f>'PG&amp;E Program Totals'!O52*$C$2</f>
        <v>0.14906605775654316</v>
      </c>
    </row>
    <row r="53" spans="1:15" ht="27" thickBot="1">
      <c r="A53" s="238"/>
      <c r="B53" s="252"/>
      <c r="C53" s="184" t="s">
        <v>30</v>
      </c>
      <c r="D53" s="185">
        <f>'PG&amp;E Program Totals'!D53*$C$2</f>
        <v>0.7419721998609602</v>
      </c>
      <c r="E53" s="185">
        <f>'PG&amp;E Program Totals'!E53*$C$2</f>
        <v>0.7549458686430007</v>
      </c>
      <c r="F53" s="185">
        <f>'PG&amp;E Program Totals'!F53*$C$2</f>
        <v>0.7247006735410542</v>
      </c>
      <c r="G53" s="185">
        <f>'PG&amp;E Program Totals'!G53*$C$2</f>
        <v>0.9882058171909303</v>
      </c>
      <c r="H53" s="185">
        <f>'PG&amp;E Program Totals'!H53*$C$2</f>
        <v>1.0474950039368123</v>
      </c>
      <c r="I53" s="185">
        <f>'PG&amp;E Program Totals'!I53*$C$2</f>
        <v>1.0862174586672335</v>
      </c>
      <c r="J53" s="185">
        <f>'PG&amp;E Program Totals'!J53*$C$2</f>
        <v>1.1113684933204204</v>
      </c>
      <c r="K53" s="185">
        <f>'PG&amp;E Program Totals'!K53*$C$2</f>
        <v>1.141094237215817</v>
      </c>
      <c r="L53" s="185">
        <f>'PG&amp;E Program Totals'!L53*$C$2</f>
        <v>1.1733906147051603</v>
      </c>
      <c r="M53" s="185">
        <f>'PG&amp;E Program Totals'!M53*$C$2</f>
        <v>1.0692452299408615</v>
      </c>
      <c r="N53" s="185">
        <f>'PG&amp;E Program Totals'!N53*$C$2</f>
        <v>0.7323517201151699</v>
      </c>
      <c r="O53" s="186">
        <f>'PG&amp;E Program Totals'!O53*$C$2</f>
        <v>0.7240367666399106</v>
      </c>
    </row>
    <row r="54" spans="1:15" ht="27" customHeight="1">
      <c r="A54" s="259" t="s">
        <v>48</v>
      </c>
      <c r="B54" s="239" t="s">
        <v>39</v>
      </c>
      <c r="C54" s="176" t="s">
        <v>38</v>
      </c>
      <c r="D54" s="177">
        <f>'PG&amp;E Program Totals'!D54*$C$2</f>
        <v>0</v>
      </c>
      <c r="E54" s="177">
        <f>'PG&amp;E Program Totals'!E54*$C$2</f>
        <v>0</v>
      </c>
      <c r="F54" s="177">
        <f>'PG&amp;E Program Totals'!F54*$C$2</f>
        <v>0</v>
      </c>
      <c r="G54" s="177">
        <f>'PG&amp;E Program Totals'!G54*$C$2</f>
        <v>0</v>
      </c>
      <c r="H54" s="177">
        <f>'PG&amp;E Program Totals'!H54*$C$2</f>
        <v>3.7368929745435713</v>
      </c>
      <c r="I54" s="177">
        <f>'PG&amp;E Program Totals'!I54*$C$2</f>
        <v>3.946803147649765</v>
      </c>
      <c r="J54" s="177">
        <f>'PG&amp;E Program Totals'!J54*$C$2</f>
        <v>4.135681426548958</v>
      </c>
      <c r="K54" s="177">
        <f>'PG&amp;E Program Totals'!K54*$C$2</f>
        <v>4.141165675914287</v>
      </c>
      <c r="L54" s="177">
        <f>'PG&amp;E Program Totals'!L54*$C$2</f>
        <v>4.215359714448452</v>
      </c>
      <c r="M54" s="177">
        <f>'PG&amp;E Program Totals'!M54*$C$2</f>
        <v>3.7498184458613393</v>
      </c>
      <c r="N54" s="177">
        <f>'PG&amp;E Program Totals'!N54*$C$2</f>
        <v>0</v>
      </c>
      <c r="O54" s="178">
        <f>'PG&amp;E Program Totals'!O54*$C$2</f>
        <v>0</v>
      </c>
    </row>
    <row r="55" spans="1:15" ht="26.25">
      <c r="A55" s="260"/>
      <c r="B55" s="262"/>
      <c r="C55" s="64" t="s">
        <v>37</v>
      </c>
      <c r="D55" s="88">
        <f>'PG&amp;E Program Totals'!D55*$C$2</f>
        <v>0</v>
      </c>
      <c r="E55" s="88">
        <f>'PG&amp;E Program Totals'!E55*$C$2</f>
        <v>0</v>
      </c>
      <c r="F55" s="88">
        <f>'PG&amp;E Program Totals'!F55*$C$2</f>
        <v>0</v>
      </c>
      <c r="G55" s="88">
        <f>'PG&amp;E Program Totals'!G55*$C$2</f>
        <v>0</v>
      </c>
      <c r="H55" s="88">
        <f>'PG&amp;E Program Totals'!H55*$C$2</f>
        <v>0.8679246133387089</v>
      </c>
      <c r="I55" s="88">
        <f>'PG&amp;E Program Totals'!I55*$C$2</f>
        <v>0.9916806660115718</v>
      </c>
      <c r="J55" s="88">
        <f>'PG&amp;E Program Totals'!J55*$C$2</f>
        <v>1.0335398149371147</v>
      </c>
      <c r="K55" s="88">
        <f>'PG&amp;E Program Totals'!K55*$C$2</f>
        <v>1.0348007634878158</v>
      </c>
      <c r="L55" s="88">
        <f>'PG&amp;E Program Totals'!L55*$C$2</f>
        <v>0.9810616701066494</v>
      </c>
      <c r="M55" s="88">
        <f>'PG&amp;E Program Totals'!M55*$C$2</f>
        <v>0.8063992479860782</v>
      </c>
      <c r="N55" s="88">
        <f>'PG&amp;E Program Totals'!N55*$C$2</f>
        <v>0</v>
      </c>
      <c r="O55" s="179">
        <f>'PG&amp;E Program Totals'!O55*$C$2</f>
        <v>0</v>
      </c>
    </row>
    <row r="56" spans="1:15" ht="15">
      <c r="A56" s="260"/>
      <c r="B56" s="262"/>
      <c r="C56" s="64" t="s">
        <v>36</v>
      </c>
      <c r="D56" s="88">
        <f>'PG&amp;E Program Totals'!D56*$C$2</f>
        <v>0</v>
      </c>
      <c r="E56" s="88">
        <f>'PG&amp;E Program Totals'!E56*$C$2</f>
        <v>0</v>
      </c>
      <c r="F56" s="88">
        <f>'PG&amp;E Program Totals'!F56*$C$2</f>
        <v>0</v>
      </c>
      <c r="G56" s="88">
        <f>'PG&amp;E Program Totals'!G56*$C$2</f>
        <v>0</v>
      </c>
      <c r="H56" s="88">
        <f>'PG&amp;E Program Totals'!H56*$C$2</f>
        <v>0.06568174615465104</v>
      </c>
      <c r="I56" s="88">
        <f>'PG&amp;E Program Totals'!I56*$C$2</f>
        <v>0.07021319255456329</v>
      </c>
      <c r="J56" s="88">
        <f>'PG&amp;E Program Totals'!J56*$C$2</f>
        <v>0.0773724230311811</v>
      </c>
      <c r="K56" s="88">
        <f>'PG&amp;E Program Totals'!K56*$C$2</f>
        <v>0.07610067920312284</v>
      </c>
      <c r="L56" s="88">
        <f>'PG&amp;E Program Totals'!L56*$C$2</f>
        <v>0.07334338653460144</v>
      </c>
      <c r="M56" s="88">
        <f>'PG&amp;E Program Totals'!M56*$C$2</f>
        <v>0.06575631064251065</v>
      </c>
      <c r="N56" s="88">
        <f>'PG&amp;E Program Totals'!N56*$C$2</f>
        <v>0</v>
      </c>
      <c r="O56" s="179">
        <f>'PG&amp;E Program Totals'!O56*$C$2</f>
        <v>0</v>
      </c>
    </row>
    <row r="57" spans="1:15" ht="15">
      <c r="A57" s="260"/>
      <c r="B57" s="262"/>
      <c r="C57" s="64" t="s">
        <v>35</v>
      </c>
      <c r="D57" s="88">
        <f>'PG&amp;E Program Totals'!D57*$C$2</f>
        <v>0</v>
      </c>
      <c r="E57" s="88">
        <f>'PG&amp;E Program Totals'!E57*$C$2</f>
        <v>0</v>
      </c>
      <c r="F57" s="88">
        <f>'PG&amp;E Program Totals'!F57*$C$2</f>
        <v>0</v>
      </c>
      <c r="G57" s="88">
        <f>'PG&amp;E Program Totals'!G57*$C$2</f>
        <v>0</v>
      </c>
      <c r="H57" s="88">
        <f>'PG&amp;E Program Totals'!H57*$C$2</f>
        <v>0.5811478905349969</v>
      </c>
      <c r="I57" s="88">
        <f>'PG&amp;E Program Totals'!I57*$C$2</f>
        <v>0.653416325557232</v>
      </c>
      <c r="J57" s="88">
        <f>'PG&amp;E Program Totals'!J57*$C$2</f>
        <v>0.68269075730443</v>
      </c>
      <c r="K57" s="88">
        <f>'PG&amp;E Program Totals'!K57*$C$2</f>
        <v>0.6565296188145876</v>
      </c>
      <c r="L57" s="88">
        <f>'PG&amp;E Program Totals'!L57*$C$2</f>
        <v>0.6464079739570617</v>
      </c>
      <c r="M57" s="88">
        <f>'PG&amp;E Program Totals'!M57*$C$2</f>
        <v>0.5756237784147262</v>
      </c>
      <c r="N57" s="88">
        <f>'PG&amp;E Program Totals'!N57*$C$2</f>
        <v>0</v>
      </c>
      <c r="O57" s="179">
        <f>'PG&amp;E Program Totals'!O57*$C$2</f>
        <v>0</v>
      </c>
    </row>
    <row r="58" spans="1:15" ht="26.25">
      <c r="A58" s="260"/>
      <c r="B58" s="262"/>
      <c r="C58" s="64" t="s">
        <v>34</v>
      </c>
      <c r="D58" s="88">
        <f>'PG&amp;E Program Totals'!D58*$C$2</f>
        <v>0</v>
      </c>
      <c r="E58" s="88">
        <f>'PG&amp;E Program Totals'!E58*$C$2</f>
        <v>0</v>
      </c>
      <c r="F58" s="88">
        <f>'PG&amp;E Program Totals'!F58*$C$2</f>
        <v>0</v>
      </c>
      <c r="G58" s="88">
        <f>'PG&amp;E Program Totals'!G58*$C$2</f>
        <v>0</v>
      </c>
      <c r="H58" s="88">
        <f>'PG&amp;E Program Totals'!H58*$C$2</f>
        <v>0.9150509129038721</v>
      </c>
      <c r="I58" s="88">
        <f>'PG&amp;E Program Totals'!I58*$C$2</f>
        <v>0.9240466417184741</v>
      </c>
      <c r="J58" s="88">
        <f>'PG&amp;E Program Totals'!J58*$C$2</f>
        <v>0.9713118968478113</v>
      </c>
      <c r="K58" s="88">
        <f>'PG&amp;E Program Totals'!K58*$C$2</f>
        <v>0.9542611649266153</v>
      </c>
      <c r="L58" s="88">
        <f>'PG&amp;E Program Totals'!L58*$C$2</f>
        <v>0.9620602329960732</v>
      </c>
      <c r="M58" s="88">
        <f>'PG&amp;E Program Totals'!M58*$C$2</f>
        <v>0.8591331122002274</v>
      </c>
      <c r="N58" s="88">
        <f>'PG&amp;E Program Totals'!N58*$C$2</f>
        <v>0</v>
      </c>
      <c r="O58" s="179">
        <f>'PG&amp;E Program Totals'!O58*$C$2</f>
        <v>0</v>
      </c>
    </row>
    <row r="59" spans="1:15" ht="15">
      <c r="A59" s="260"/>
      <c r="B59" s="262"/>
      <c r="C59" s="64" t="s">
        <v>33</v>
      </c>
      <c r="D59" s="88">
        <f>'PG&amp;E Program Totals'!D59*$C$2</f>
        <v>0</v>
      </c>
      <c r="E59" s="88">
        <f>'PG&amp;E Program Totals'!E59*$C$2</f>
        <v>0</v>
      </c>
      <c r="F59" s="88">
        <f>'PG&amp;E Program Totals'!F59*$C$2</f>
        <v>0</v>
      </c>
      <c r="G59" s="88">
        <f>'PG&amp;E Program Totals'!G59*$C$2</f>
        <v>0</v>
      </c>
      <c r="H59" s="88">
        <f>'PG&amp;E Program Totals'!H59*$C$2</f>
        <v>0.7242257209777833</v>
      </c>
      <c r="I59" s="88">
        <f>'PG&amp;E Program Totals'!I59*$C$2</f>
        <v>0.8103450951337815</v>
      </c>
      <c r="J59" s="88">
        <f>'PG&amp;E Program Totals'!J59*$C$2</f>
        <v>0.8447937667429447</v>
      </c>
      <c r="K59" s="88">
        <f>'PG&amp;E Program Totals'!K59*$C$2</f>
        <v>0.8260168333560228</v>
      </c>
      <c r="L59" s="88">
        <f>'PG&amp;E Program Totals'!L59*$C$2</f>
        <v>0.8028633565634489</v>
      </c>
      <c r="M59" s="88">
        <f>'PG&amp;E Program Totals'!M59*$C$2</f>
        <v>0.6836702178537846</v>
      </c>
      <c r="N59" s="88">
        <f>'PG&amp;E Program Totals'!N59*$C$2</f>
        <v>0</v>
      </c>
      <c r="O59" s="179">
        <f>'PG&amp;E Program Totals'!O59*$C$2</f>
        <v>0</v>
      </c>
    </row>
    <row r="60" spans="1:15" ht="15">
      <c r="A60" s="260"/>
      <c r="B60" s="262"/>
      <c r="C60" s="64" t="s">
        <v>32</v>
      </c>
      <c r="D60" s="88">
        <f>'PG&amp;E Program Totals'!D60*$C$2</f>
        <v>0</v>
      </c>
      <c r="E60" s="88">
        <f>'PG&amp;E Program Totals'!E60*$C$2</f>
        <v>0</v>
      </c>
      <c r="F60" s="88">
        <f>'PG&amp;E Program Totals'!F60*$C$2</f>
        <v>0</v>
      </c>
      <c r="G60" s="88">
        <f>'PG&amp;E Program Totals'!G60*$C$2</f>
        <v>0</v>
      </c>
      <c r="H60" s="88">
        <f>'PG&amp;E Program Totals'!H60*$C$2</f>
        <v>0.6502541462361813</v>
      </c>
      <c r="I60" s="88">
        <f>'PG&amp;E Program Totals'!I60*$C$2</f>
        <v>0.7158065063983202</v>
      </c>
      <c r="J60" s="88">
        <f>'PG&amp;E Program Totals'!J60*$C$2</f>
        <v>0.731685388404131</v>
      </c>
      <c r="K60" s="88">
        <f>'PG&amp;E Program Totals'!K60*$C$2</f>
        <v>0.7040443390071393</v>
      </c>
      <c r="L60" s="88">
        <f>'PG&amp;E Program Totals'!L60*$C$2</f>
        <v>0.6824215161561966</v>
      </c>
      <c r="M60" s="88">
        <f>'PG&amp;E Program Totals'!M60*$C$2</f>
        <v>0.5815730485737324</v>
      </c>
      <c r="N60" s="88">
        <f>'PG&amp;E Program Totals'!N60*$C$2</f>
        <v>0</v>
      </c>
      <c r="O60" s="179">
        <f>'PG&amp;E Program Totals'!O60*$C$2</f>
        <v>0</v>
      </c>
    </row>
    <row r="61" spans="1:15" ht="15">
      <c r="A61" s="260"/>
      <c r="B61" s="262"/>
      <c r="C61" s="87" t="s">
        <v>31</v>
      </c>
      <c r="D61" s="86">
        <f>'PG&amp;E Program Totals'!D61*$C$2</f>
        <v>0</v>
      </c>
      <c r="E61" s="86">
        <f>'PG&amp;E Program Totals'!E61*$C$2</f>
        <v>0</v>
      </c>
      <c r="F61" s="86">
        <f>'PG&amp;E Program Totals'!F61*$C$2</f>
        <v>0</v>
      </c>
      <c r="G61" s="86">
        <f>'PG&amp;E Program Totals'!G61*$C$2</f>
        <v>0</v>
      </c>
      <c r="H61" s="86">
        <f>'PG&amp;E Program Totals'!H61*$C$2</f>
        <v>2.2335698834474256</v>
      </c>
      <c r="I61" s="86">
        <f>'PG&amp;E Program Totals'!I61*$C$2</f>
        <v>2.39204723605061</v>
      </c>
      <c r="J61" s="86">
        <f>'PG&amp;E Program Totals'!J61*$C$2</f>
        <v>2.5344749527769745</v>
      </c>
      <c r="K61" s="86">
        <f>'PG&amp;E Program Totals'!K61*$C$2</f>
        <v>2.515822628466715</v>
      </c>
      <c r="L61" s="86">
        <f>'PG&amp;E Program Totals'!L61*$C$2</f>
        <v>2.4645554704644224</v>
      </c>
      <c r="M61" s="86">
        <f>'PG&amp;E Program Totals'!M61*$C$2</f>
        <v>2.2092867595766905</v>
      </c>
      <c r="N61" s="86">
        <f>'PG&amp;E Program Totals'!N61*$C$2</f>
        <v>0</v>
      </c>
      <c r="O61" s="180">
        <f>'PG&amp;E Program Totals'!O61*$C$2</f>
        <v>0</v>
      </c>
    </row>
    <row r="62" spans="1:15" ht="27" thickBot="1">
      <c r="A62" s="261"/>
      <c r="B62" s="263"/>
      <c r="C62" s="181" t="s">
        <v>30</v>
      </c>
      <c r="D62" s="182">
        <f>'PG&amp;E Program Totals'!D62*$C$2</f>
        <v>0</v>
      </c>
      <c r="E62" s="182">
        <f>'PG&amp;E Program Totals'!E62*$C$2</f>
        <v>0</v>
      </c>
      <c r="F62" s="182">
        <f>'PG&amp;E Program Totals'!F62*$C$2</f>
        <v>0</v>
      </c>
      <c r="G62" s="182">
        <f>'PG&amp;E Program Totals'!G62*$C$2</f>
        <v>0</v>
      </c>
      <c r="H62" s="182">
        <f>'PG&amp;E Program Totals'!H62*$C$2</f>
        <v>9.774747888137188</v>
      </c>
      <c r="I62" s="182">
        <f>'PG&amp;E Program Totals'!I62*$C$2</f>
        <v>10.504358811074317</v>
      </c>
      <c r="J62" s="182">
        <f>'PG&amp;E Program Totals'!J62*$C$2</f>
        <v>11.011550426593544</v>
      </c>
      <c r="K62" s="182">
        <f>'PG&amp;E Program Totals'!K62*$C$2</f>
        <v>10.908741703176306</v>
      </c>
      <c r="L62" s="182">
        <f>'PG&amp;E Program Totals'!L62*$C$2</f>
        <v>10.828073321226906</v>
      </c>
      <c r="M62" s="182">
        <f>'PG&amp;E Program Totals'!M62*$C$2</f>
        <v>9.531260921109087</v>
      </c>
      <c r="N62" s="182">
        <f>'PG&amp;E Program Totals'!N62*$C$2</f>
        <v>0</v>
      </c>
      <c r="O62" s="183">
        <f>'PG&amp;E Program Totals'!O62*$C$2</f>
        <v>0</v>
      </c>
    </row>
    <row r="63" spans="1:15" ht="27" customHeight="1">
      <c r="A63" s="248" t="s">
        <v>47</v>
      </c>
      <c r="B63" s="233" t="s">
        <v>39</v>
      </c>
      <c r="C63" s="168" t="s">
        <v>38</v>
      </c>
      <c r="D63" s="169">
        <f>'PG&amp;E Program Totals'!D63*$C$2</f>
        <v>0</v>
      </c>
      <c r="E63" s="169">
        <f>'PG&amp;E Program Totals'!E63*$C$2</f>
        <v>0</v>
      </c>
      <c r="F63" s="169">
        <f>'PG&amp;E Program Totals'!F63*$C$2</f>
        <v>0</v>
      </c>
      <c r="G63" s="169">
        <f>'PG&amp;E Program Totals'!G63*$C$2</f>
        <v>0</v>
      </c>
      <c r="H63" s="170">
        <f>'PG&amp;E Program Totals'!H63*$C$2</f>
        <v>1.025477737033367</v>
      </c>
      <c r="I63" s="170">
        <f>'PG&amp;E Program Totals'!I63*$C$2</f>
        <v>1.0592843871474267</v>
      </c>
      <c r="J63" s="170">
        <f>'PG&amp;E Program Totals'!J63*$C$2</f>
        <v>1.0504100545287132</v>
      </c>
      <c r="K63" s="170">
        <f>'PG&amp;E Program Totals'!K63*$C$2</f>
        <v>1.0424004556655884</v>
      </c>
      <c r="L63" s="170">
        <f>'PG&amp;E Program Totals'!L63*$C$2</f>
        <v>1.0254536617994308</v>
      </c>
      <c r="M63" s="170">
        <f>'PG&amp;E Program Totals'!M63*$C$2</f>
        <v>0.9851265464663505</v>
      </c>
      <c r="N63" s="169">
        <f>'PG&amp;E Program Totals'!N63*$C$2</f>
        <v>0</v>
      </c>
      <c r="O63" s="171">
        <f>'PG&amp;E Program Totals'!O63*$C$2</f>
        <v>0</v>
      </c>
    </row>
    <row r="64" spans="1:15" ht="26.25">
      <c r="A64" s="249"/>
      <c r="B64" s="251"/>
      <c r="C64" s="82" t="s">
        <v>37</v>
      </c>
      <c r="D64" s="79">
        <f>'PG&amp;E Program Totals'!D64*$C$2</f>
        <v>0</v>
      </c>
      <c r="E64" s="79">
        <f>'PG&amp;E Program Totals'!E64*$C$2</f>
        <v>0</v>
      </c>
      <c r="F64" s="79">
        <f>'PG&amp;E Program Totals'!F64*$C$2</f>
        <v>0</v>
      </c>
      <c r="G64" s="79">
        <f>'PG&amp;E Program Totals'!G64*$C$2</f>
        <v>0</v>
      </c>
      <c r="H64" s="81">
        <f>'PG&amp;E Program Totals'!H64*$C$2</f>
        <v>0.2170238129437028</v>
      </c>
      <c r="I64" s="81">
        <f>'PG&amp;E Program Totals'!I64*$C$2</f>
        <v>0.2944436723720515</v>
      </c>
      <c r="J64" s="81">
        <f>'PG&amp;E Program Totals'!J64*$C$2</f>
        <v>0.2895875591984135</v>
      </c>
      <c r="K64" s="81">
        <f>'PG&amp;E Program Totals'!K64*$C$2</f>
        <v>0.3203580027426942</v>
      </c>
      <c r="L64" s="81">
        <f>'PG&amp;E Program Totals'!L64*$C$2</f>
        <v>0.24694310964698088</v>
      </c>
      <c r="M64" s="81">
        <f>'PG&amp;E Program Totals'!M64*$C$2</f>
        <v>0.15057050720806</v>
      </c>
      <c r="N64" s="79">
        <f>'PG&amp;E Program Totals'!N64*$C$2</f>
        <v>0</v>
      </c>
      <c r="O64" s="172">
        <f>'PG&amp;E Program Totals'!O64*$C$2</f>
        <v>0</v>
      </c>
    </row>
    <row r="65" spans="1:15" ht="15">
      <c r="A65" s="249"/>
      <c r="B65" s="251"/>
      <c r="C65" s="82" t="s">
        <v>36</v>
      </c>
      <c r="D65" s="79">
        <f>'PG&amp;E Program Totals'!D65*$C$2</f>
        <v>0</v>
      </c>
      <c r="E65" s="79">
        <f>'PG&amp;E Program Totals'!E65*$C$2</f>
        <v>0</v>
      </c>
      <c r="F65" s="79">
        <f>'PG&amp;E Program Totals'!F65*$C$2</f>
        <v>0</v>
      </c>
      <c r="G65" s="79">
        <f>'PG&amp;E Program Totals'!G65*$C$2</f>
        <v>0</v>
      </c>
      <c r="H65" s="81">
        <f>'PG&amp;E Program Totals'!H65*$C$2</f>
        <v>0</v>
      </c>
      <c r="I65" s="81">
        <f>'PG&amp;E Program Totals'!I65*$C$2</f>
        <v>0</v>
      </c>
      <c r="J65" s="81">
        <f>'PG&amp;E Program Totals'!J65*$C$2</f>
        <v>0</v>
      </c>
      <c r="K65" s="81">
        <f>'PG&amp;E Program Totals'!K65*$C$2</f>
        <v>0</v>
      </c>
      <c r="L65" s="81">
        <f>'PG&amp;E Program Totals'!L65*$C$2</f>
        <v>0</v>
      </c>
      <c r="M65" s="81">
        <f>'PG&amp;E Program Totals'!M65*$C$2</f>
        <v>0</v>
      </c>
      <c r="N65" s="79">
        <f>'PG&amp;E Program Totals'!N65*$C$2</f>
        <v>0</v>
      </c>
      <c r="O65" s="172">
        <f>'PG&amp;E Program Totals'!O65*$C$2</f>
        <v>0</v>
      </c>
    </row>
    <row r="66" spans="1:15" ht="15">
      <c r="A66" s="249"/>
      <c r="B66" s="251"/>
      <c r="C66" s="82" t="s">
        <v>35</v>
      </c>
      <c r="D66" s="79">
        <f>'PG&amp;E Program Totals'!D66*$C$2</f>
        <v>0</v>
      </c>
      <c r="E66" s="79">
        <f>'PG&amp;E Program Totals'!E66*$C$2</f>
        <v>0</v>
      </c>
      <c r="F66" s="79">
        <f>'PG&amp;E Program Totals'!F66*$C$2</f>
        <v>0</v>
      </c>
      <c r="G66" s="79">
        <f>'PG&amp;E Program Totals'!G66*$C$2</f>
        <v>0</v>
      </c>
      <c r="H66" s="81">
        <f>'PG&amp;E Program Totals'!H66*$C$2</f>
        <v>0.21169410740137098</v>
      </c>
      <c r="I66" s="81">
        <f>'PG&amp;E Program Totals'!I66*$C$2</f>
        <v>0.24475185394734145</v>
      </c>
      <c r="J66" s="81">
        <f>'PG&amp;E Program Totals'!J66*$C$2</f>
        <v>0.21875095928609373</v>
      </c>
      <c r="K66" s="81">
        <f>'PG&amp;E Program Totals'!K66*$C$2</f>
        <v>0.19751645256578923</v>
      </c>
      <c r="L66" s="81">
        <f>'PG&amp;E Program Totals'!L66*$C$2</f>
        <v>0.17852966676801443</v>
      </c>
      <c r="M66" s="81">
        <f>'PG&amp;E Program Totals'!M66*$C$2</f>
        <v>0.1693094439163804</v>
      </c>
      <c r="N66" s="79">
        <f>'PG&amp;E Program Totals'!N66*$C$2</f>
        <v>0</v>
      </c>
      <c r="O66" s="172">
        <f>'PG&amp;E Program Totals'!O66*$C$2</f>
        <v>0</v>
      </c>
    </row>
    <row r="67" spans="1:15" ht="26.25">
      <c r="A67" s="249"/>
      <c r="B67" s="251"/>
      <c r="C67" s="82" t="s">
        <v>34</v>
      </c>
      <c r="D67" s="79">
        <f>'PG&amp;E Program Totals'!D67*$C$2</f>
        <v>0</v>
      </c>
      <c r="E67" s="79">
        <f>'PG&amp;E Program Totals'!E67*$C$2</f>
        <v>0</v>
      </c>
      <c r="F67" s="79">
        <f>'PG&amp;E Program Totals'!F67*$C$2</f>
        <v>0</v>
      </c>
      <c r="G67" s="79">
        <f>'PG&amp;E Program Totals'!G67*$C$2</f>
        <v>0</v>
      </c>
      <c r="H67" s="81">
        <f>'PG&amp;E Program Totals'!H67*$C$2</f>
        <v>0</v>
      </c>
      <c r="I67" s="81">
        <f>'PG&amp;E Program Totals'!I67*$C$2</f>
        <v>0</v>
      </c>
      <c r="J67" s="81">
        <f>'PG&amp;E Program Totals'!J67*$C$2</f>
        <v>0</v>
      </c>
      <c r="K67" s="81">
        <f>'PG&amp;E Program Totals'!K67*$C$2</f>
        <v>0</v>
      </c>
      <c r="L67" s="81">
        <f>'PG&amp;E Program Totals'!L67*$C$2</f>
        <v>0</v>
      </c>
      <c r="M67" s="81">
        <f>'PG&amp;E Program Totals'!M67*$C$2</f>
        <v>0</v>
      </c>
      <c r="N67" s="79">
        <f>'PG&amp;E Program Totals'!N67*$C$2</f>
        <v>0</v>
      </c>
      <c r="O67" s="172">
        <f>'PG&amp;E Program Totals'!O67*$C$2</f>
        <v>0</v>
      </c>
    </row>
    <row r="68" spans="1:15" ht="15">
      <c r="A68" s="249"/>
      <c r="B68" s="251"/>
      <c r="C68" s="82" t="s">
        <v>33</v>
      </c>
      <c r="D68" s="79">
        <f>'PG&amp;E Program Totals'!D68*$C$2</f>
        <v>0</v>
      </c>
      <c r="E68" s="79">
        <f>'PG&amp;E Program Totals'!E68*$C$2</f>
        <v>0</v>
      </c>
      <c r="F68" s="79">
        <f>'PG&amp;E Program Totals'!F68*$C$2</f>
        <v>0</v>
      </c>
      <c r="G68" s="79">
        <f>'PG&amp;E Program Totals'!G68*$C$2</f>
        <v>0</v>
      </c>
      <c r="H68" s="81">
        <f>'PG&amp;E Program Totals'!H68*$C$2</f>
        <v>0</v>
      </c>
      <c r="I68" s="81">
        <f>'PG&amp;E Program Totals'!I68*$C$2</f>
        <v>0</v>
      </c>
      <c r="J68" s="81">
        <f>'PG&amp;E Program Totals'!J68*$C$2</f>
        <v>0</v>
      </c>
      <c r="K68" s="81">
        <f>'PG&amp;E Program Totals'!K68*$C$2</f>
        <v>0</v>
      </c>
      <c r="L68" s="81">
        <f>'PG&amp;E Program Totals'!L68*$C$2</f>
        <v>0</v>
      </c>
      <c r="M68" s="81">
        <f>'PG&amp;E Program Totals'!M68*$C$2</f>
        <v>0</v>
      </c>
      <c r="N68" s="79">
        <f>'PG&amp;E Program Totals'!N68*$C$2</f>
        <v>0</v>
      </c>
      <c r="O68" s="172">
        <f>'PG&amp;E Program Totals'!O68*$C$2</f>
        <v>0</v>
      </c>
    </row>
    <row r="69" spans="1:15" ht="15">
      <c r="A69" s="249"/>
      <c r="B69" s="251"/>
      <c r="C69" s="82" t="s">
        <v>32</v>
      </c>
      <c r="D69" s="79">
        <f>'PG&amp;E Program Totals'!D69*$C$2</f>
        <v>0</v>
      </c>
      <c r="E69" s="79">
        <f>'PG&amp;E Program Totals'!E69*$C$2</f>
        <v>0</v>
      </c>
      <c r="F69" s="79">
        <f>'PG&amp;E Program Totals'!F69*$C$2</f>
        <v>0</v>
      </c>
      <c r="G69" s="79">
        <f>'PG&amp;E Program Totals'!G69*$C$2</f>
        <v>0</v>
      </c>
      <c r="H69" s="81">
        <f>'PG&amp;E Program Totals'!H69*$C$2</f>
        <v>0.13801601577699185</v>
      </c>
      <c r="I69" s="81">
        <f>'PG&amp;E Program Totals'!I69*$C$2</f>
        <v>0.1266078841164708</v>
      </c>
      <c r="J69" s="81">
        <f>'PG&amp;E Program Totals'!J69*$C$2</f>
        <v>0.11608821162879467</v>
      </c>
      <c r="K69" s="81">
        <f>'PG&amp;E Program Totals'!K69*$C$2</f>
        <v>0.1472137441083789</v>
      </c>
      <c r="L69" s="81">
        <f>'PG&amp;E Program Totals'!L69*$C$2</f>
        <v>0.1356768782749772</v>
      </c>
      <c r="M69" s="81">
        <f>'PG&amp;E Program Totals'!M69*$C$2</f>
        <v>0.1252226378530264</v>
      </c>
      <c r="N69" s="79">
        <f>'PG&amp;E Program Totals'!N69*$C$2</f>
        <v>0</v>
      </c>
      <c r="O69" s="172">
        <f>'PG&amp;E Program Totals'!O69*$C$2</f>
        <v>0</v>
      </c>
    </row>
    <row r="70" spans="1:15" ht="15">
      <c r="A70" s="249"/>
      <c r="B70" s="251"/>
      <c r="C70" s="80" t="s">
        <v>31</v>
      </c>
      <c r="D70" s="79">
        <f>'PG&amp;E Program Totals'!D70*$C$2</f>
        <v>0</v>
      </c>
      <c r="E70" s="79">
        <f>'PG&amp;E Program Totals'!E70*$C$2</f>
        <v>0</v>
      </c>
      <c r="F70" s="79">
        <f>'PG&amp;E Program Totals'!F70*$C$2</f>
        <v>0</v>
      </c>
      <c r="G70" s="79">
        <f>'PG&amp;E Program Totals'!G70*$C$2</f>
        <v>0</v>
      </c>
      <c r="H70" s="79">
        <f>'PG&amp;E Program Totals'!H70*$C$2</f>
        <v>4.437059875738547</v>
      </c>
      <c r="I70" s="79">
        <f>'PG&amp;E Program Totals'!I70*$C$2</f>
        <v>4.484861344259904</v>
      </c>
      <c r="J70" s="79">
        <f>'PG&amp;E Program Totals'!J70*$C$2</f>
        <v>4.773013677021788</v>
      </c>
      <c r="K70" s="79">
        <f>'PG&amp;E Program Totals'!K70*$C$2</f>
        <v>4.274004973838778</v>
      </c>
      <c r="L70" s="79">
        <f>'PG&amp;E Program Totals'!L70*$C$2</f>
        <v>4.006196353107618</v>
      </c>
      <c r="M70" s="79">
        <f>'PG&amp;E Program Totals'!M70*$C$2</f>
        <v>4.290599054412098</v>
      </c>
      <c r="N70" s="79">
        <f>'PG&amp;E Program Totals'!N70*$C$2</f>
        <v>0</v>
      </c>
      <c r="O70" s="172">
        <f>'PG&amp;E Program Totals'!O70*$C$2</f>
        <v>0</v>
      </c>
    </row>
    <row r="71" spans="1:15" ht="27" thickBot="1">
      <c r="A71" s="250"/>
      <c r="B71" s="252"/>
      <c r="C71" s="173" t="s">
        <v>30</v>
      </c>
      <c r="D71" s="174">
        <f>'PG&amp;E Program Totals'!D71*$C$2</f>
        <v>0</v>
      </c>
      <c r="E71" s="174">
        <f>'PG&amp;E Program Totals'!E71*$C$2</f>
        <v>0</v>
      </c>
      <c r="F71" s="174">
        <f>'PG&amp;E Program Totals'!F71*$C$2</f>
        <v>0</v>
      </c>
      <c r="G71" s="174">
        <f>'PG&amp;E Program Totals'!G71*$C$2</f>
        <v>0</v>
      </c>
      <c r="H71" s="174">
        <f>'PG&amp;E Program Totals'!H71*$C$2</f>
        <v>6.02927154889398</v>
      </c>
      <c r="I71" s="174">
        <f>'PG&amp;E Program Totals'!I71*$C$2</f>
        <v>6.209949141843195</v>
      </c>
      <c r="J71" s="174">
        <f>'PG&amp;E Program Totals'!J71*$C$2</f>
        <v>6.447850461663803</v>
      </c>
      <c r="K71" s="174">
        <f>'PG&amp;E Program Totals'!K71*$C$2</f>
        <v>5.981493628921229</v>
      </c>
      <c r="L71" s="174">
        <f>'PG&amp;E Program Totals'!L71*$C$2</f>
        <v>5.592799669597022</v>
      </c>
      <c r="M71" s="174">
        <f>'PG&amp;E Program Totals'!M71*$C$2</f>
        <v>5.720828189855916</v>
      </c>
      <c r="N71" s="174">
        <f>'PG&amp;E Program Totals'!N71*$C$2</f>
        <v>0</v>
      </c>
      <c r="O71" s="175">
        <f>'PG&amp;E Program Totals'!O71*$C$2</f>
        <v>0</v>
      </c>
    </row>
    <row r="72" spans="1:15" ht="15.75" thickBot="1">
      <c r="A72" s="78"/>
      <c r="B72" s="77"/>
      <c r="C72" s="76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</row>
    <row r="73" spans="1:15" ht="27" customHeight="1" thickBot="1">
      <c r="A73" s="242" t="s">
        <v>46</v>
      </c>
      <c r="B73" s="243"/>
      <c r="C73" s="58" t="s">
        <v>38</v>
      </c>
      <c r="D73" s="74">
        <f aca="true" t="shared" si="0" ref="D73:O81">SUMIF($C$9:$O$71,$C73,D$9:D$71)</f>
        <v>17.015482430934906</v>
      </c>
      <c r="E73" s="74">
        <f t="shared" si="0"/>
        <v>18.10310044565797</v>
      </c>
      <c r="F73" s="74">
        <f t="shared" si="0"/>
        <v>17.49780577877164</v>
      </c>
      <c r="G73" s="74">
        <f t="shared" si="0"/>
        <v>20.669490599811073</v>
      </c>
      <c r="H73" s="74">
        <f t="shared" si="0"/>
        <v>50.84246330899984</v>
      </c>
      <c r="I73" s="74">
        <f t="shared" si="0"/>
        <v>61.15420409331245</v>
      </c>
      <c r="J73" s="74">
        <f t="shared" si="0"/>
        <v>62.01340070463265</v>
      </c>
      <c r="K73" s="74">
        <f t="shared" si="0"/>
        <v>63.535471768646374</v>
      </c>
      <c r="L73" s="74">
        <f t="shared" si="0"/>
        <v>61.81326986895089</v>
      </c>
      <c r="M73" s="74">
        <f t="shared" si="0"/>
        <v>49.184338806453</v>
      </c>
      <c r="N73" s="74">
        <f t="shared" si="0"/>
        <v>18.073765211194754</v>
      </c>
      <c r="O73" s="165">
        <f t="shared" si="0"/>
        <v>17.42138149216771</v>
      </c>
    </row>
    <row r="74" spans="1:15" ht="27" thickBot="1">
      <c r="A74" s="244"/>
      <c r="B74" s="245"/>
      <c r="C74" s="57" t="s">
        <v>37</v>
      </c>
      <c r="D74" s="74">
        <f t="shared" si="0"/>
        <v>3.5280156433582306</v>
      </c>
      <c r="E74" s="74">
        <f t="shared" si="0"/>
        <v>3.502125285863876</v>
      </c>
      <c r="F74" s="74">
        <f t="shared" si="0"/>
        <v>3.5885293519496915</v>
      </c>
      <c r="G74" s="74">
        <f t="shared" si="0"/>
        <v>3.4813646140098573</v>
      </c>
      <c r="H74" s="74">
        <f t="shared" si="0"/>
        <v>50.37989966372209</v>
      </c>
      <c r="I74" s="74">
        <f t="shared" si="0"/>
        <v>55.19727633744604</v>
      </c>
      <c r="J74" s="74">
        <f t="shared" si="0"/>
        <v>56.348954096550415</v>
      </c>
      <c r="K74" s="74">
        <f t="shared" si="0"/>
        <v>55.95947051833311</v>
      </c>
      <c r="L74" s="74">
        <f t="shared" si="0"/>
        <v>54.311330004145184</v>
      </c>
      <c r="M74" s="74">
        <f t="shared" si="0"/>
        <v>47.53798196324346</v>
      </c>
      <c r="N74" s="74">
        <f t="shared" si="0"/>
        <v>4.0633144118785856</v>
      </c>
      <c r="O74" s="165">
        <f t="shared" si="0"/>
        <v>3.500532475709915</v>
      </c>
    </row>
    <row r="75" spans="1:15" ht="15.75" thickBot="1">
      <c r="A75" s="244"/>
      <c r="B75" s="245"/>
      <c r="C75" s="57" t="s">
        <v>36</v>
      </c>
      <c r="D75" s="74">
        <f t="shared" si="0"/>
        <v>5.982586045742035</v>
      </c>
      <c r="E75" s="74">
        <f t="shared" si="0"/>
        <v>6.32941797208786</v>
      </c>
      <c r="F75" s="74">
        <f t="shared" si="0"/>
        <v>6.237331575393677</v>
      </c>
      <c r="G75" s="74">
        <f t="shared" si="0"/>
        <v>7.702166625976562</v>
      </c>
      <c r="H75" s="74">
        <f t="shared" si="0"/>
        <v>6.62943697482495</v>
      </c>
      <c r="I75" s="74">
        <f t="shared" si="0"/>
        <v>6.49293122840336</v>
      </c>
      <c r="J75" s="74">
        <f t="shared" si="0"/>
        <v>6.332024663935214</v>
      </c>
      <c r="K75" s="74">
        <f t="shared" si="0"/>
        <v>6.363133259729653</v>
      </c>
      <c r="L75" s="74">
        <f t="shared" si="0"/>
        <v>5.949694061791509</v>
      </c>
      <c r="M75" s="74">
        <f t="shared" si="0"/>
        <v>5.964996897074192</v>
      </c>
      <c r="N75" s="74">
        <f t="shared" si="0"/>
        <v>5.414958723545074</v>
      </c>
      <c r="O75" s="165">
        <f t="shared" si="0"/>
        <v>5.365307509422302</v>
      </c>
    </row>
    <row r="76" spans="1:15" ht="15.75" thickBot="1">
      <c r="A76" s="244"/>
      <c r="B76" s="245"/>
      <c r="C76" s="57" t="s">
        <v>35</v>
      </c>
      <c r="D76" s="74">
        <f t="shared" si="0"/>
        <v>18.18439950942993</v>
      </c>
      <c r="E76" s="74">
        <f t="shared" si="0"/>
        <v>18.170533430099486</v>
      </c>
      <c r="F76" s="74">
        <f t="shared" si="0"/>
        <v>17.808324739456175</v>
      </c>
      <c r="G76" s="74">
        <f t="shared" si="0"/>
        <v>16.24949872016907</v>
      </c>
      <c r="H76" s="74">
        <f t="shared" si="0"/>
        <v>65.77556457086366</v>
      </c>
      <c r="I76" s="74">
        <f t="shared" si="0"/>
        <v>70.0558750044667</v>
      </c>
      <c r="J76" s="74">
        <f t="shared" si="0"/>
        <v>69.5389336031848</v>
      </c>
      <c r="K76" s="74">
        <f t="shared" si="0"/>
        <v>68.9996685253069</v>
      </c>
      <c r="L76" s="74">
        <f t="shared" si="0"/>
        <v>68.03595084666887</v>
      </c>
      <c r="M76" s="74">
        <f t="shared" si="0"/>
        <v>65.61194924446143</v>
      </c>
      <c r="N76" s="74">
        <f t="shared" si="0"/>
        <v>16.201066829681395</v>
      </c>
      <c r="O76" s="165">
        <f t="shared" si="0"/>
        <v>17.114570915222167</v>
      </c>
    </row>
    <row r="77" spans="1:15" ht="27" thickBot="1">
      <c r="A77" s="244"/>
      <c r="B77" s="245"/>
      <c r="C77" s="57" t="s">
        <v>34</v>
      </c>
      <c r="D77" s="74">
        <f t="shared" si="0"/>
        <v>2.8098519217818976</v>
      </c>
      <c r="E77" s="74">
        <f t="shared" si="0"/>
        <v>2.936915556550026</v>
      </c>
      <c r="F77" s="74">
        <f t="shared" si="0"/>
        <v>3.0163288959115744</v>
      </c>
      <c r="G77" s="74">
        <f t="shared" si="0"/>
        <v>4.7403991852477185</v>
      </c>
      <c r="H77" s="74">
        <f t="shared" si="0"/>
        <v>8.25151886352074</v>
      </c>
      <c r="I77" s="74">
        <f t="shared" si="0"/>
        <v>10.511768114950254</v>
      </c>
      <c r="J77" s="74">
        <f t="shared" si="0"/>
        <v>10.728167157278794</v>
      </c>
      <c r="K77" s="74">
        <f t="shared" si="0"/>
        <v>10.687860742459655</v>
      </c>
      <c r="L77" s="74">
        <f t="shared" si="0"/>
        <v>10.404933430671022</v>
      </c>
      <c r="M77" s="74">
        <f t="shared" si="0"/>
        <v>8.402058862773579</v>
      </c>
      <c r="N77" s="74">
        <f t="shared" si="0"/>
        <v>2.7192651597708464</v>
      </c>
      <c r="O77" s="165">
        <f t="shared" si="0"/>
        <v>2.9317167412489655</v>
      </c>
    </row>
    <row r="78" spans="1:15" ht="15.75" thickBot="1">
      <c r="A78" s="244"/>
      <c r="B78" s="245"/>
      <c r="C78" s="57" t="s">
        <v>33</v>
      </c>
      <c r="D78" s="74">
        <f t="shared" si="0"/>
        <v>6.855100137043744</v>
      </c>
      <c r="E78" s="74">
        <f t="shared" si="0"/>
        <v>6.768873200388625</v>
      </c>
      <c r="F78" s="74">
        <f t="shared" si="0"/>
        <v>6.776375260202214</v>
      </c>
      <c r="G78" s="74">
        <f t="shared" si="0"/>
        <v>7.389655972173437</v>
      </c>
      <c r="H78" s="74">
        <f t="shared" si="0"/>
        <v>15.01628891958908</v>
      </c>
      <c r="I78" s="74">
        <f t="shared" si="0"/>
        <v>20.115402569688413</v>
      </c>
      <c r="J78" s="74">
        <f t="shared" si="0"/>
        <v>20.32629192442963</v>
      </c>
      <c r="K78" s="74">
        <f t="shared" si="0"/>
        <v>19.95297897730919</v>
      </c>
      <c r="L78" s="74">
        <f t="shared" si="0"/>
        <v>18.40911612576025</v>
      </c>
      <c r="M78" s="74">
        <f t="shared" si="0"/>
        <v>12.76031520252713</v>
      </c>
      <c r="N78" s="74">
        <f t="shared" si="0"/>
        <v>6.7775096879061305</v>
      </c>
      <c r="O78" s="165">
        <f t="shared" si="0"/>
        <v>6.784472487530671</v>
      </c>
    </row>
    <row r="79" spans="1:15" ht="15.75" thickBot="1">
      <c r="A79" s="244"/>
      <c r="B79" s="245"/>
      <c r="C79" s="57" t="s">
        <v>32</v>
      </c>
      <c r="D79" s="74">
        <f t="shared" si="0"/>
        <v>5.769791316986084</v>
      </c>
      <c r="E79" s="74">
        <f t="shared" si="0"/>
        <v>5.752135971069336</v>
      </c>
      <c r="F79" s="74">
        <f t="shared" si="0"/>
        <v>5.651523724555969</v>
      </c>
      <c r="G79" s="74">
        <f t="shared" si="0"/>
        <v>5.68592633152008</v>
      </c>
      <c r="H79" s="74">
        <f t="shared" si="0"/>
        <v>18.05718124404356</v>
      </c>
      <c r="I79" s="74">
        <f t="shared" si="0"/>
        <v>22.515862359662208</v>
      </c>
      <c r="J79" s="74">
        <f t="shared" si="0"/>
        <v>22.261066744251284</v>
      </c>
      <c r="K79" s="74">
        <f t="shared" si="0"/>
        <v>21.78750177669663</v>
      </c>
      <c r="L79" s="74">
        <f t="shared" si="0"/>
        <v>20.311214032893915</v>
      </c>
      <c r="M79" s="74">
        <f t="shared" si="0"/>
        <v>15.745151332403863</v>
      </c>
      <c r="N79" s="74">
        <f t="shared" si="0"/>
        <v>5.9686190099716185</v>
      </c>
      <c r="O79" s="165">
        <f t="shared" si="0"/>
        <v>5.267315945625305</v>
      </c>
    </row>
    <row r="80" spans="1:15" ht="15.75" thickBot="1">
      <c r="A80" s="244"/>
      <c r="B80" s="245"/>
      <c r="C80" s="56" t="s">
        <v>31</v>
      </c>
      <c r="D80" s="74">
        <f t="shared" si="0"/>
        <v>158.69722291436793</v>
      </c>
      <c r="E80" s="74">
        <f t="shared" si="0"/>
        <v>172.05313509121538</v>
      </c>
      <c r="F80" s="74">
        <f t="shared" si="0"/>
        <v>171.28811387488992</v>
      </c>
      <c r="G80" s="74">
        <f t="shared" si="0"/>
        <v>194.7242497291863</v>
      </c>
      <c r="H80" s="74">
        <f t="shared" si="0"/>
        <v>212.67577817595554</v>
      </c>
      <c r="I80" s="74">
        <f t="shared" si="0"/>
        <v>238.68974680329444</v>
      </c>
      <c r="J80" s="74">
        <f t="shared" si="0"/>
        <v>242.02740140418112</v>
      </c>
      <c r="K80" s="74">
        <f t="shared" si="0"/>
        <v>244.38023840264626</v>
      </c>
      <c r="L80" s="74">
        <f t="shared" si="0"/>
        <v>234.7695306804867</v>
      </c>
      <c r="M80" s="74">
        <f t="shared" si="0"/>
        <v>220.18651610639176</v>
      </c>
      <c r="N80" s="74">
        <f t="shared" si="0"/>
        <v>174.45758804249763</v>
      </c>
      <c r="O80" s="165">
        <f t="shared" si="0"/>
        <v>166.81287002809347</v>
      </c>
    </row>
    <row r="81" spans="1:15" ht="27" thickBot="1">
      <c r="A81" s="246"/>
      <c r="B81" s="247"/>
      <c r="C81" s="55" t="s">
        <v>30</v>
      </c>
      <c r="D81" s="166">
        <f t="shared" si="0"/>
        <v>218.84244991964474</v>
      </c>
      <c r="E81" s="166">
        <f t="shared" si="0"/>
        <v>233.61623695293255</v>
      </c>
      <c r="F81" s="166">
        <f t="shared" si="0"/>
        <v>231.86433320113085</v>
      </c>
      <c r="G81" s="166">
        <f t="shared" si="0"/>
        <v>260.64275177809407</v>
      </c>
      <c r="H81" s="166">
        <f t="shared" si="0"/>
        <v>427.62813172151954</v>
      </c>
      <c r="I81" s="166">
        <f t="shared" si="0"/>
        <v>484.73306651122385</v>
      </c>
      <c r="J81" s="166">
        <f t="shared" si="0"/>
        <v>489.57624029844385</v>
      </c>
      <c r="K81" s="166">
        <f t="shared" si="0"/>
        <v>491.66632397112784</v>
      </c>
      <c r="L81" s="166">
        <f t="shared" si="0"/>
        <v>474.0050390513684</v>
      </c>
      <c r="M81" s="166">
        <f t="shared" si="0"/>
        <v>425.3933084153285</v>
      </c>
      <c r="N81" s="166">
        <f t="shared" si="0"/>
        <v>233.67608707644604</v>
      </c>
      <c r="O81" s="167">
        <f t="shared" si="0"/>
        <v>225.19816759502046</v>
      </c>
    </row>
    <row r="83" spans="3:15" ht="15">
      <c r="C83" s="207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</row>
    <row r="84" spans="1:15" s="19" customFormat="1" ht="15">
      <c r="A84" s="34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</row>
    <row r="85" spans="1:41" ht="15">
      <c r="A85" s="9" t="s">
        <v>19</v>
      </c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</row>
    <row r="86" spans="1:41" ht="15">
      <c r="A86" s="45" t="s">
        <v>24</v>
      </c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</row>
    <row r="87" spans="1:41" s="19" customFormat="1" ht="15.75" thickBot="1">
      <c r="A87" s="9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</row>
    <row r="88" spans="1:50" ht="27" customHeight="1">
      <c r="A88" s="253" t="s">
        <v>42</v>
      </c>
      <c r="B88" s="256" t="s">
        <v>39</v>
      </c>
      <c r="C88" s="150" t="s">
        <v>38</v>
      </c>
      <c r="D88" s="151">
        <f>'PG&amp;E Program Totals'!D88*'PG&amp;E Program Totals w.DLF'!$C$2</f>
        <v>5.457635050773621</v>
      </c>
      <c r="E88" s="151">
        <f>'PG&amp;E Program Totals'!E88*'PG&amp;E Program Totals w.DLF'!$C$2</f>
        <v>6.3794719657897945</v>
      </c>
      <c r="F88" s="151">
        <f>'PG&amp;E Program Totals'!F88*'PG&amp;E Program Totals w.DLF'!$C$2</f>
        <v>7.23157465839386</v>
      </c>
      <c r="G88" s="151">
        <f>'PG&amp;E Program Totals'!G88*'PG&amp;E Program Totals w.DLF'!$C$2</f>
        <v>9.299980662345886</v>
      </c>
      <c r="H88" s="152">
        <f>'PG&amp;E Program Totals'!H88*'PG&amp;E Program Totals w.DLF'!$C$2</f>
        <v>3.832318492412567</v>
      </c>
      <c r="I88" s="152">
        <f>'PG&amp;E Program Totals'!I88*'PG&amp;E Program Totals w.DLF'!$C$2</f>
        <v>5.63770995426178</v>
      </c>
      <c r="J88" s="152">
        <f>'PG&amp;E Program Totals'!J88*'PG&amp;E Program Totals w.DLF'!$C$2</f>
        <v>4.452000105857849</v>
      </c>
      <c r="K88" s="152">
        <f>'PG&amp;E Program Totals'!K88*'PG&amp;E Program Totals w.DLF'!$C$2</f>
        <v>4.846478240966797</v>
      </c>
      <c r="L88" s="152">
        <f>'PG&amp;E Program Totals'!L88*'PG&amp;E Program Totals w.DLF'!$C$2</f>
        <v>4.2828347749710085</v>
      </c>
      <c r="M88" s="152">
        <f>'PG&amp;E Program Totals'!M88*'PG&amp;E Program Totals w.DLF'!$C$2</f>
        <v>4.123822104930878</v>
      </c>
      <c r="N88" s="151">
        <f>'PG&amp;E Program Totals'!N88*'PG&amp;E Program Totals w.DLF'!$C$2</f>
        <v>9.391509967803955</v>
      </c>
      <c r="O88" s="153">
        <f>'PG&amp;E Program Totals'!O88*'PG&amp;E Program Totals w.DLF'!$C$2</f>
        <v>7.118148790359497</v>
      </c>
      <c r="P88" s="62"/>
      <c r="Q88" s="62"/>
      <c r="R88" s="53"/>
      <c r="S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</row>
    <row r="89" spans="1:50" ht="26.25">
      <c r="A89" s="254"/>
      <c r="B89" s="257"/>
      <c r="C89" s="70" t="s">
        <v>37</v>
      </c>
      <c r="D89" s="69">
        <f>'PG&amp;E Program Totals'!D89*'PG&amp;E Program Totals w.DLF'!$C$2</f>
        <v>3.2758340411186215</v>
      </c>
      <c r="E89" s="69">
        <f>'PG&amp;E Program Totals'!E89*'PG&amp;E Program Totals w.DLF'!$C$2</f>
        <v>3.2136064269542692</v>
      </c>
      <c r="F89" s="69">
        <f>'PG&amp;E Program Totals'!F89*'PG&amp;E Program Totals w.DLF'!$C$2</f>
        <v>3.1421915152072906</v>
      </c>
      <c r="G89" s="69">
        <f>'PG&amp;E Program Totals'!G89*'PG&amp;E Program Totals w.DLF'!$C$2</f>
        <v>4.333398258686065</v>
      </c>
      <c r="H89" s="72">
        <f>'PG&amp;E Program Totals'!H89*'PG&amp;E Program Totals w.DLF'!$C$2</f>
        <v>5.14521253156662</v>
      </c>
      <c r="I89" s="72">
        <f>'PG&amp;E Program Totals'!I89*'PG&amp;E Program Totals w.DLF'!$C$2</f>
        <v>4.976558783054352</v>
      </c>
      <c r="J89" s="72">
        <f>'PG&amp;E Program Totals'!J89*'PG&amp;E Program Totals w.DLF'!$C$2</f>
        <v>4.850679702758789</v>
      </c>
      <c r="K89" s="72">
        <f>'PG&amp;E Program Totals'!K89*'PG&amp;E Program Totals w.DLF'!$C$2</f>
        <v>5.108520881175995</v>
      </c>
      <c r="L89" s="72">
        <f>'PG&amp;E Program Totals'!L89*'PG&amp;E Program Totals w.DLF'!$C$2</f>
        <v>5.127227115631103</v>
      </c>
      <c r="M89" s="72">
        <f>'PG&amp;E Program Totals'!M89*'PG&amp;E Program Totals w.DLF'!$C$2</f>
        <v>5.483102228164673</v>
      </c>
      <c r="N89" s="69">
        <f>'PG&amp;E Program Totals'!N89*'PG&amp;E Program Totals w.DLF'!$C$2</f>
        <v>3.207394728899002</v>
      </c>
      <c r="O89" s="154">
        <f>'PG&amp;E Program Totals'!O89*'PG&amp;E Program Totals w.DLF'!$C$2</f>
        <v>3.3141004550457</v>
      </c>
      <c r="P89" s="62"/>
      <c r="Q89" s="62"/>
      <c r="R89" s="53"/>
      <c r="S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</row>
    <row r="90" spans="1:50" ht="15">
      <c r="A90" s="254"/>
      <c r="B90" s="257"/>
      <c r="C90" s="70" t="s">
        <v>36</v>
      </c>
      <c r="D90" s="69">
        <f>'PG&amp;E Program Totals'!D90*'PG&amp;E Program Totals w.DLF'!$C$2</f>
        <v>0.20069774103164673</v>
      </c>
      <c r="E90" s="69">
        <f>'PG&amp;E Program Totals'!E90*'PG&amp;E Program Totals w.DLF'!$C$2</f>
        <v>0.21323677280545233</v>
      </c>
      <c r="F90" s="69">
        <f>'PG&amp;E Program Totals'!F90*'PG&amp;E Program Totals w.DLF'!$C$2</f>
        <v>0.2809365660250187</v>
      </c>
      <c r="G90" s="69">
        <f>'PG&amp;E Program Totals'!G90*'PG&amp;E Program Totals w.DLF'!$C$2</f>
        <v>0.40933553606271744</v>
      </c>
      <c r="H90" s="72">
        <f>'PG&amp;E Program Totals'!H90*'PG&amp;E Program Totals w.DLF'!$C$2</f>
        <v>0.5139766899347306</v>
      </c>
      <c r="I90" s="72">
        <f>'PG&amp;E Program Totals'!I90*'PG&amp;E Program Totals w.DLF'!$C$2</f>
        <v>0.4711160060465336</v>
      </c>
      <c r="J90" s="72">
        <f>'PG&amp;E Program Totals'!J90*'PG&amp;E Program Totals w.DLF'!$C$2</f>
        <v>0.9072194163799285</v>
      </c>
      <c r="K90" s="72">
        <f>'PG&amp;E Program Totals'!K90*'PG&amp;E Program Totals w.DLF'!$C$2</f>
        <v>1.0116738269925116</v>
      </c>
      <c r="L90" s="72">
        <f>'PG&amp;E Program Totals'!L90*'PG&amp;E Program Totals w.DLF'!$C$2</f>
        <v>0.9463377483487129</v>
      </c>
      <c r="M90" s="72">
        <f>'PG&amp;E Program Totals'!M90*'PG&amp;E Program Totals w.DLF'!$C$2</f>
        <v>0.9312484222054481</v>
      </c>
      <c r="N90" s="69">
        <f>'PG&amp;E Program Totals'!N90*'PG&amp;E Program Totals w.DLF'!$C$2</f>
        <v>0.40871672016382216</v>
      </c>
      <c r="O90" s="154">
        <f>'PG&amp;E Program Totals'!O90*'PG&amp;E Program Totals w.DLF'!$C$2</f>
        <v>0.2943876712322235</v>
      </c>
      <c r="P90" s="62"/>
      <c r="Q90" s="62"/>
      <c r="R90" s="53"/>
      <c r="S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</row>
    <row r="91" spans="1:50" ht="15">
      <c r="A91" s="254"/>
      <c r="B91" s="257"/>
      <c r="C91" s="70" t="s">
        <v>35</v>
      </c>
      <c r="D91" s="69">
        <f>'PG&amp;E Program Totals'!D91*'PG&amp;E Program Totals w.DLF'!$C$2</f>
        <v>1.620242843389511</v>
      </c>
      <c r="E91" s="69">
        <f>'PG&amp;E Program Totals'!E91*'PG&amp;E Program Totals w.DLF'!$C$2</f>
        <v>1.3404015305042267</v>
      </c>
      <c r="F91" s="69">
        <f>'PG&amp;E Program Totals'!F91*'PG&amp;E Program Totals w.DLF'!$C$2</f>
        <v>1.1289261664152146</v>
      </c>
      <c r="G91" s="69">
        <f>'PG&amp;E Program Totals'!G91*'PG&amp;E Program Totals w.DLF'!$C$2</f>
        <v>1.132711248278618</v>
      </c>
      <c r="H91" s="72">
        <f>'PG&amp;E Program Totals'!H91*'PG&amp;E Program Totals w.DLF'!$C$2</f>
        <v>0.8830209292769432</v>
      </c>
      <c r="I91" s="72">
        <f>'PG&amp;E Program Totals'!I91*'PG&amp;E Program Totals w.DLF'!$C$2</f>
        <v>0.7255070438981056</v>
      </c>
      <c r="J91" s="72">
        <f>'PG&amp;E Program Totals'!J91*'PG&amp;E Program Totals w.DLF'!$C$2</f>
        <v>0.6159608063101768</v>
      </c>
      <c r="K91" s="72">
        <f>'PG&amp;E Program Totals'!K91*'PG&amp;E Program Totals w.DLF'!$C$2</f>
        <v>0.8016999284029007</v>
      </c>
      <c r="L91" s="72">
        <f>'PG&amp;E Program Totals'!L91*'PG&amp;E Program Totals w.DLF'!$C$2</f>
        <v>0.8240462179183959</v>
      </c>
      <c r="M91" s="72">
        <f>'PG&amp;E Program Totals'!M91*'PG&amp;E Program Totals w.DLF'!$C$2</f>
        <v>1.1720677825212478</v>
      </c>
      <c r="N91" s="69">
        <f>'PG&amp;E Program Totals'!N91*'PG&amp;E Program Totals w.DLF'!$C$2</f>
        <v>0.8920761465430259</v>
      </c>
      <c r="O91" s="154">
        <f>'PG&amp;E Program Totals'!O91*'PG&amp;E Program Totals w.DLF'!$C$2</f>
        <v>1.5115598356723785</v>
      </c>
      <c r="P91" s="62"/>
      <c r="Q91" s="62"/>
      <c r="R91" s="53"/>
      <c r="S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</row>
    <row r="92" spans="1:50" ht="26.25">
      <c r="A92" s="254"/>
      <c r="B92" s="257"/>
      <c r="C92" s="70" t="s">
        <v>34</v>
      </c>
      <c r="D92" s="69">
        <f>'PG&amp;E Program Totals'!D92*'PG&amp;E Program Totals w.DLF'!$C$2</f>
        <v>1.6764384410381317</v>
      </c>
      <c r="E92" s="69">
        <f>'PG&amp;E Program Totals'!E92*'PG&amp;E Program Totals w.DLF'!$C$2</f>
        <v>2.2972494065761566</v>
      </c>
      <c r="F92" s="69">
        <f>'PG&amp;E Program Totals'!F92*'PG&amp;E Program Totals w.DLF'!$C$2</f>
        <v>2.906965102434158</v>
      </c>
      <c r="G92" s="69">
        <f>'PG&amp;E Program Totals'!G92*'PG&amp;E Program Totals w.DLF'!$C$2</f>
        <v>5.766033958911896</v>
      </c>
      <c r="H92" s="72">
        <f>'PG&amp;E Program Totals'!H92*'PG&amp;E Program Totals w.DLF'!$C$2</f>
        <v>3.0321395800113677</v>
      </c>
      <c r="I92" s="72">
        <f>'PG&amp;E Program Totals'!I92*'PG&amp;E Program Totals w.DLF'!$C$2</f>
        <v>4.60033283996582</v>
      </c>
      <c r="J92" s="72">
        <f>'PG&amp;E Program Totals'!J92*'PG&amp;E Program Totals w.DLF'!$C$2</f>
        <v>4.208394570112229</v>
      </c>
      <c r="K92" s="72">
        <f>'PG&amp;E Program Totals'!K92*'PG&amp;E Program Totals w.DLF'!$C$2</f>
        <v>4.231746631622315</v>
      </c>
      <c r="L92" s="72">
        <f>'PG&amp;E Program Totals'!L92*'PG&amp;E Program Totals w.DLF'!$C$2</f>
        <v>4.042492015361786</v>
      </c>
      <c r="M92" s="72">
        <f>'PG&amp;E Program Totals'!M92*'PG&amp;E Program Totals w.DLF'!$C$2</f>
        <v>3.7121055269241334</v>
      </c>
      <c r="N92" s="69">
        <f>'PG&amp;E Program Totals'!N92*'PG&amp;E Program Totals w.DLF'!$C$2</f>
        <v>4.4610270762443545</v>
      </c>
      <c r="O92" s="154">
        <f>'PG&amp;E Program Totals'!O92*'PG&amp;E Program Totals w.DLF'!$C$2</f>
        <v>2.8359639551639555</v>
      </c>
      <c r="P92" s="62"/>
      <c r="Q92" s="62"/>
      <c r="R92" s="53"/>
      <c r="S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</row>
    <row r="93" spans="1:50" ht="15">
      <c r="A93" s="254"/>
      <c r="B93" s="257"/>
      <c r="C93" s="70" t="s">
        <v>33</v>
      </c>
      <c r="D93" s="69">
        <f>'PG&amp;E Program Totals'!D93*'PG&amp;E Program Totals w.DLF'!$C$2</f>
        <v>1.3377529932260512</v>
      </c>
      <c r="E93" s="69">
        <f>'PG&amp;E Program Totals'!E93*'PG&amp;E Program Totals w.DLF'!$C$2</f>
        <v>1.3262812292575836</v>
      </c>
      <c r="F93" s="69">
        <f>'PG&amp;E Program Totals'!F93*'PG&amp;E Program Totals w.DLF'!$C$2</f>
        <v>1.3260576081275939</v>
      </c>
      <c r="G93" s="69">
        <f>'PG&amp;E Program Totals'!G93*'PG&amp;E Program Totals w.DLF'!$C$2</f>
        <v>2.5305435235500333</v>
      </c>
      <c r="H93" s="72">
        <f>'PG&amp;E Program Totals'!H93*'PG&amp;E Program Totals w.DLF'!$C$2</f>
        <v>1.897150534749031</v>
      </c>
      <c r="I93" s="72">
        <f>'PG&amp;E Program Totals'!I93*'PG&amp;E Program Totals w.DLF'!$C$2</f>
        <v>1.4068351835012436</v>
      </c>
      <c r="J93" s="72">
        <f>'PG&amp;E Program Totals'!J93*'PG&amp;E Program Totals w.DLF'!$C$2</f>
        <v>1.3655715925693512</v>
      </c>
      <c r="K93" s="72">
        <f>'PG&amp;E Program Totals'!K93*'PG&amp;E Program Totals w.DLF'!$C$2</f>
        <v>1.7353431236743926</v>
      </c>
      <c r="L93" s="72">
        <f>'PG&amp;E Program Totals'!L93*'PG&amp;E Program Totals w.DLF'!$C$2</f>
        <v>1.8024148161411284</v>
      </c>
      <c r="M93" s="72">
        <f>'PG&amp;E Program Totals'!M93*'PG&amp;E Program Totals w.DLF'!$C$2</f>
        <v>2.281053744316101</v>
      </c>
      <c r="N93" s="69">
        <f>'PG&amp;E Program Totals'!N93*'PG&amp;E Program Totals w.DLF'!$C$2</f>
        <v>1.3556587686538697</v>
      </c>
      <c r="O93" s="154">
        <f>'PG&amp;E Program Totals'!O93*'PG&amp;E Program Totals w.DLF'!$C$2</f>
        <v>1.3668304095268249</v>
      </c>
      <c r="P93" s="62"/>
      <c r="Q93" s="62"/>
      <c r="R93" s="53"/>
      <c r="S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</row>
    <row r="94" spans="1:50" ht="15">
      <c r="A94" s="254"/>
      <c r="B94" s="257"/>
      <c r="C94" s="70" t="s">
        <v>32</v>
      </c>
      <c r="D94" s="69">
        <f>'PG&amp;E Program Totals'!D94*'PG&amp;E Program Totals w.DLF'!$C$2</f>
        <v>0.37697795087099073</v>
      </c>
      <c r="E94" s="69">
        <f>'PG&amp;E Program Totals'!E94*'PG&amp;E Program Totals w.DLF'!$C$2</f>
        <v>0.5670086370706559</v>
      </c>
      <c r="F94" s="69">
        <f>'PG&amp;E Program Totals'!F94*'PG&amp;E Program Totals w.DLF'!$C$2</f>
        <v>0.6598858810067176</v>
      </c>
      <c r="G94" s="69">
        <f>'PG&amp;E Program Totals'!G94*'PG&amp;E Program Totals w.DLF'!$C$2</f>
        <v>0.45877754673361776</v>
      </c>
      <c r="H94" s="72">
        <f>'PG&amp;E Program Totals'!H94*'PG&amp;E Program Totals w.DLF'!$C$2</f>
        <v>2.032835859298706</v>
      </c>
      <c r="I94" s="72">
        <f>'PG&amp;E Program Totals'!I94*'PG&amp;E Program Totals w.DLF'!$C$2</f>
        <v>1.995230108499527</v>
      </c>
      <c r="J94" s="72">
        <f>'PG&amp;E Program Totals'!J94*'PG&amp;E Program Totals w.DLF'!$C$2</f>
        <v>2.0061830976009367</v>
      </c>
      <c r="K94" s="72">
        <f>'PG&amp;E Program Totals'!K94*'PG&amp;E Program Totals w.DLF'!$C$2</f>
        <v>2.0286860526800155</v>
      </c>
      <c r="L94" s="72">
        <f>'PG&amp;E Program Totals'!L94*'PG&amp;E Program Totals w.DLF'!$C$2</f>
        <v>2.0402262107133864</v>
      </c>
      <c r="M94" s="72">
        <f>'PG&amp;E Program Totals'!M94*'PG&amp;E Program Totals w.DLF'!$C$2</f>
        <v>2.064981854438782</v>
      </c>
      <c r="N94" s="69">
        <f>'PG&amp;E Program Totals'!N94*'PG&amp;E Program Totals w.DLF'!$C$2</f>
        <v>0.9481688261628151</v>
      </c>
      <c r="O94" s="154">
        <f>'PG&amp;E Program Totals'!O94*'PG&amp;E Program Totals w.DLF'!$C$2</f>
        <v>0.5802487733960151</v>
      </c>
      <c r="P94" s="62"/>
      <c r="Q94" s="62"/>
      <c r="R94" s="53"/>
      <c r="S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</row>
    <row r="95" spans="1:50" ht="15">
      <c r="A95" s="254"/>
      <c r="B95" s="257"/>
      <c r="C95" s="71" t="s">
        <v>31</v>
      </c>
      <c r="D95" s="69">
        <f>'PG&amp;E Program Totals'!D95*'PG&amp;E Program Totals w.DLF'!$C$2</f>
        <v>2.1454076515436173</v>
      </c>
      <c r="E95" s="69">
        <f>'PG&amp;E Program Totals'!E95*'PG&amp;E Program Totals w.DLF'!$C$2</f>
        <v>2.390625482559204</v>
      </c>
      <c r="F95" s="69">
        <f>'PG&amp;E Program Totals'!F95*'PG&amp;E Program Totals w.DLF'!$C$2</f>
        <v>2.5598104293346404</v>
      </c>
      <c r="G95" s="69">
        <f>'PG&amp;E Program Totals'!G95*'PG&amp;E Program Totals w.DLF'!$C$2</f>
        <v>0.5100344848036766</v>
      </c>
      <c r="H95" s="69">
        <f>'PG&amp;E Program Totals'!H95*'PG&amp;E Program Totals w.DLF'!$C$2</f>
        <v>3.333466829538345</v>
      </c>
      <c r="I95" s="69">
        <f>'PG&amp;E Program Totals'!I95*'PG&amp;E Program Totals w.DLF'!$C$2</f>
        <v>4.602564343452453</v>
      </c>
      <c r="J95" s="69">
        <f>'PG&amp;E Program Totals'!J95*'PG&amp;E Program Totals w.DLF'!$C$2</f>
        <v>4.593087515354156</v>
      </c>
      <c r="K95" s="69">
        <f>'PG&amp;E Program Totals'!K95*'PG&amp;E Program Totals w.DLF'!$C$2</f>
        <v>4.131633151769638</v>
      </c>
      <c r="L95" s="69">
        <f>'PG&amp;E Program Totals'!L95*'PG&amp;E Program Totals w.DLF'!$C$2</f>
        <v>4.072176347255707</v>
      </c>
      <c r="M95" s="69">
        <f>'PG&amp;E Program Totals'!M95*'PG&amp;E Program Totals w.DLF'!$C$2</f>
        <v>3.351523908853531</v>
      </c>
      <c r="N95" s="69">
        <f>'PG&amp;E Program Totals'!N95*'PG&amp;E Program Totals w.DLF'!$C$2</f>
        <v>2.9570821285247804</v>
      </c>
      <c r="O95" s="154">
        <f>'PG&amp;E Program Totals'!O95*'PG&amp;E Program Totals w.DLF'!$C$2</f>
        <v>2.4630562357902526</v>
      </c>
      <c r="P95" s="62"/>
      <c r="Q95" s="62"/>
      <c r="R95" s="53"/>
      <c r="S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</row>
    <row r="96" spans="1:50" ht="27" thickBot="1">
      <c r="A96" s="255"/>
      <c r="B96" s="258"/>
      <c r="C96" s="155" t="s">
        <v>30</v>
      </c>
      <c r="D96" s="156">
        <f>'PG&amp;E Program Totals'!D96*'PG&amp;E Program Totals w.DLF'!$C$2</f>
        <v>16.09098671299219</v>
      </c>
      <c r="E96" s="156">
        <f>'PG&amp;E Program Totals'!E96*'PG&amp;E Program Totals w.DLF'!$C$2</f>
        <v>17.727881451517344</v>
      </c>
      <c r="F96" s="156">
        <f>'PG&amp;E Program Totals'!F96*'PG&amp;E Program Totals w.DLF'!$C$2</f>
        <v>19.236347926944493</v>
      </c>
      <c r="G96" s="156">
        <f>'PG&amp;E Program Totals'!G96*'PG&amp;E Program Totals w.DLF'!$C$2</f>
        <v>24.44081521937251</v>
      </c>
      <c r="H96" s="156">
        <f>'PG&amp;E Program Totals'!H96*'PG&amp;E Program Totals w.DLF'!$C$2</f>
        <v>20.67012144678831</v>
      </c>
      <c r="I96" s="156">
        <f>'PG&amp;E Program Totals'!I96*'PG&amp;E Program Totals w.DLF'!$C$2</f>
        <v>24.415854262679815</v>
      </c>
      <c r="J96" s="156">
        <f>'PG&amp;E Program Totals'!J96*'PG&amp;E Program Totals w.DLF'!$C$2</f>
        <v>22.999096806943417</v>
      </c>
      <c r="K96" s="156">
        <f>'PG&amp;E Program Totals'!K96*'PG&amp;E Program Totals w.DLF'!$C$2</f>
        <v>23.895781837284563</v>
      </c>
      <c r="L96" s="156">
        <f>'PG&amp;E Program Totals'!L96*'PG&amp;E Program Totals w.DLF'!$C$2</f>
        <v>23.13775524634123</v>
      </c>
      <c r="M96" s="156">
        <f>'PG&amp;E Program Totals'!M96*'PG&amp;E Program Totals w.DLF'!$C$2</f>
        <v>23.119905572354792</v>
      </c>
      <c r="N96" s="156">
        <f>'PG&amp;E Program Totals'!N96*'PG&amp;E Program Totals w.DLF'!$C$2</f>
        <v>23.621634362995625</v>
      </c>
      <c r="O96" s="157">
        <f>'PG&amp;E Program Totals'!O96*'PG&amp;E Program Totals w.DLF'!$C$2</f>
        <v>19.484296126186848</v>
      </c>
      <c r="P96" s="62"/>
      <c r="Q96" s="62"/>
      <c r="R96" s="53"/>
      <c r="S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</row>
    <row r="97" spans="1:50" ht="27" customHeight="1">
      <c r="A97" s="253" t="s">
        <v>41</v>
      </c>
      <c r="B97" s="256" t="s">
        <v>39</v>
      </c>
      <c r="C97" s="150" t="s">
        <v>38</v>
      </c>
      <c r="D97" s="152">
        <f>'PG&amp;E Program Totals'!D97*'PG&amp;E Program Totals w.DLF'!$C$2</f>
        <v>0.040908227</v>
      </c>
      <c r="E97" s="152">
        <f>'PG&amp;E Program Totals'!E97*'PG&amp;E Program Totals w.DLF'!$C$2</f>
        <v>0.0474324151</v>
      </c>
      <c r="F97" s="152">
        <f>'PG&amp;E Program Totals'!F97*'PG&amp;E Program Totals w.DLF'!$C$2</f>
        <v>0.0562942005</v>
      </c>
      <c r="G97" s="152">
        <f>'PG&amp;E Program Totals'!G97*'PG&amp;E Program Totals w.DLF'!$C$2</f>
        <v>0.0900486711</v>
      </c>
      <c r="H97" s="152">
        <f>'PG&amp;E Program Totals'!H97*'PG&amp;E Program Totals w.DLF'!$C$2</f>
        <v>0.1222204998</v>
      </c>
      <c r="I97" s="152">
        <f>'PG&amp;E Program Totals'!I97*'PG&amp;E Program Totals w.DLF'!$C$2</f>
        <v>0.22569513449999998</v>
      </c>
      <c r="J97" s="152">
        <f>'PG&amp;E Program Totals'!J97*'PG&amp;E Program Totals w.DLF'!$C$2</f>
        <v>0.194262245</v>
      </c>
      <c r="K97" s="152">
        <f>'PG&amp;E Program Totals'!K97*'PG&amp;E Program Totals w.DLF'!$C$2</f>
        <v>0.2007262078</v>
      </c>
      <c r="L97" s="152">
        <f>'PG&amp;E Program Totals'!L97*'PG&amp;E Program Totals w.DLF'!$C$2</f>
        <v>0.19765691149999998</v>
      </c>
      <c r="M97" s="152">
        <f>'PG&amp;E Program Totals'!M97*'PG&amp;E Program Totals w.DLF'!$C$2</f>
        <v>0.2011407641</v>
      </c>
      <c r="N97" s="152">
        <f>'PG&amp;E Program Totals'!N97*'PG&amp;E Program Totals w.DLF'!$C$2</f>
        <v>0.1120397913</v>
      </c>
      <c r="O97" s="158">
        <f>'PG&amp;E Program Totals'!O97*'PG&amp;E Program Totals w.DLF'!$C$2</f>
        <v>0.08757822709999999</v>
      </c>
      <c r="P97" s="65"/>
      <c r="Q97" s="65"/>
      <c r="R97" s="68"/>
      <c r="S97" s="68"/>
      <c r="AA97" s="53"/>
      <c r="AB97" s="53"/>
      <c r="AC97" s="53"/>
      <c r="AD97" s="53"/>
      <c r="AE97" s="53"/>
      <c r="AF97" s="61"/>
      <c r="AG97" s="61"/>
      <c r="AH97" s="61"/>
      <c r="AI97" s="61"/>
      <c r="AJ97" s="61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</row>
    <row r="98" spans="1:50" ht="26.25">
      <c r="A98" s="254"/>
      <c r="B98" s="257"/>
      <c r="C98" s="70" t="s">
        <v>37</v>
      </c>
      <c r="D98" s="210">
        <f>'PG&amp;E Program Totals'!D98*'PG&amp;E Program Totals w.DLF'!$C$2</f>
        <v>-0.0001834184</v>
      </c>
      <c r="E98" s="72">
        <f>'PG&amp;E Program Totals'!E98*'PG&amp;E Program Totals w.DLF'!$C$2</f>
        <v>0.0023542717</v>
      </c>
      <c r="F98" s="72">
        <f>'PG&amp;E Program Totals'!F98*'PG&amp;E Program Totals w.DLF'!$C$2</f>
        <v>0.0067577394</v>
      </c>
      <c r="G98" s="72">
        <f>'PG&amp;E Program Totals'!G98*'PG&amp;E Program Totals w.DLF'!$C$2</f>
        <v>0.0255802848</v>
      </c>
      <c r="H98" s="72">
        <f>'PG&amp;E Program Totals'!H98*'PG&amp;E Program Totals w.DLF'!$C$2</f>
        <v>0.0956374473</v>
      </c>
      <c r="I98" s="72">
        <f>'PG&amp;E Program Totals'!I98*'PG&amp;E Program Totals w.DLF'!$C$2</f>
        <v>0.1157632287</v>
      </c>
      <c r="J98" s="72">
        <f>'PG&amp;E Program Totals'!J98*'PG&amp;E Program Totals w.DLF'!$C$2</f>
        <v>0.1424249361</v>
      </c>
      <c r="K98" s="72">
        <f>'PG&amp;E Program Totals'!K98*'PG&amp;E Program Totals w.DLF'!$C$2</f>
        <v>0.1147870084</v>
      </c>
      <c r="L98" s="72">
        <f>'PG&amp;E Program Totals'!L98*'PG&amp;E Program Totals w.DLF'!$C$2</f>
        <v>0.1164266943</v>
      </c>
      <c r="M98" s="72">
        <f>'PG&amp;E Program Totals'!M98*'PG&amp;E Program Totals w.DLF'!$C$2</f>
        <v>0.08122100239999999</v>
      </c>
      <c r="N98" s="72">
        <f>'PG&amp;E Program Totals'!N98*'PG&amp;E Program Totals w.DLF'!$C$2</f>
        <v>0.0142855728</v>
      </c>
      <c r="O98" s="159">
        <f>'PG&amp;E Program Totals'!O98*'PG&amp;E Program Totals w.DLF'!$C$2</f>
        <v>0.0052054844</v>
      </c>
      <c r="P98" s="65"/>
      <c r="Q98" s="65"/>
      <c r="R98" s="40"/>
      <c r="S98" s="40"/>
      <c r="AA98" s="53"/>
      <c r="AB98" s="53"/>
      <c r="AC98" s="53"/>
      <c r="AD98" s="53"/>
      <c r="AE98" s="53"/>
      <c r="AF98" s="68"/>
      <c r="AG98" s="68"/>
      <c r="AH98" s="68"/>
      <c r="AI98" s="53"/>
      <c r="AJ98" s="53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</row>
    <row r="99" spans="1:50" ht="15">
      <c r="A99" s="254"/>
      <c r="B99" s="257"/>
      <c r="C99" s="70" t="s">
        <v>36</v>
      </c>
      <c r="D99" s="72">
        <f>'PG&amp;E Program Totals'!D99*'PG&amp;E Program Totals w.DLF'!$C$2</f>
        <v>0.0359371715</v>
      </c>
      <c r="E99" s="72">
        <f>'PG&amp;E Program Totals'!E99*'PG&amp;E Program Totals w.DLF'!$C$2</f>
        <v>0.039287848300000004</v>
      </c>
      <c r="F99" s="72">
        <f>'PG&amp;E Program Totals'!F99*'PG&amp;E Program Totals w.DLF'!$C$2</f>
        <v>0.040603590099999996</v>
      </c>
      <c r="G99" s="72">
        <f>'PG&amp;E Program Totals'!G99*'PG&amp;E Program Totals w.DLF'!$C$2</f>
        <v>0.0402234796</v>
      </c>
      <c r="H99" s="72">
        <f>'PG&amp;E Program Totals'!H99*'PG&amp;E Program Totals w.DLF'!$C$2</f>
        <v>0.0511828387</v>
      </c>
      <c r="I99" s="72">
        <f>'PG&amp;E Program Totals'!I99*'PG&amp;E Program Totals w.DLF'!$C$2</f>
        <v>0.05657569069999999</v>
      </c>
      <c r="J99" s="72">
        <f>'PG&amp;E Program Totals'!J99*'PG&amp;E Program Totals w.DLF'!$C$2</f>
        <v>0.061089077799999995</v>
      </c>
      <c r="K99" s="72">
        <f>'PG&amp;E Program Totals'!K99*'PG&amp;E Program Totals w.DLF'!$C$2</f>
        <v>0.0622253504</v>
      </c>
      <c r="L99" s="72">
        <f>'PG&amp;E Program Totals'!L99*'PG&amp;E Program Totals w.DLF'!$C$2</f>
        <v>0.06433784329999999</v>
      </c>
      <c r="M99" s="72">
        <f>'PG&amp;E Program Totals'!M99*'PG&amp;E Program Totals w.DLF'!$C$2</f>
        <v>0.0656331809</v>
      </c>
      <c r="N99" s="72">
        <f>'PG&amp;E Program Totals'!N99*'PG&amp;E Program Totals w.DLF'!$C$2</f>
        <v>0.05853592</v>
      </c>
      <c r="O99" s="159">
        <f>'PG&amp;E Program Totals'!O99*'PG&amp;E Program Totals w.DLF'!$C$2</f>
        <v>0.0632509357</v>
      </c>
      <c r="P99" s="65"/>
      <c r="Q99" s="65"/>
      <c r="R99" s="40"/>
      <c r="S99" s="40"/>
      <c r="AA99" s="53"/>
      <c r="AB99" s="53"/>
      <c r="AC99" s="53"/>
      <c r="AD99" s="53"/>
      <c r="AE99" s="53"/>
      <c r="AF99" s="40"/>
      <c r="AG99" s="40"/>
      <c r="AH99" s="40"/>
      <c r="AI99" s="53"/>
      <c r="AJ99" s="53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</row>
    <row r="100" spans="1:50" ht="15">
      <c r="A100" s="254"/>
      <c r="B100" s="257"/>
      <c r="C100" s="70" t="s">
        <v>35</v>
      </c>
      <c r="D100" s="72">
        <f>'PG&amp;E Program Totals'!D100*'PG&amp;E Program Totals w.DLF'!$C$2</f>
        <v>0.0207840911</v>
      </c>
      <c r="E100" s="72">
        <f>'PG&amp;E Program Totals'!E100*'PG&amp;E Program Totals w.DLF'!$C$2</f>
        <v>0.0198833444</v>
      </c>
      <c r="F100" s="72">
        <f>'PG&amp;E Program Totals'!F100*'PG&amp;E Program Totals w.DLF'!$C$2</f>
        <v>0.0177327856</v>
      </c>
      <c r="G100" s="72">
        <f>'PG&amp;E Program Totals'!G100*'PG&amp;E Program Totals w.DLF'!$C$2</f>
        <v>0.0057196483</v>
      </c>
      <c r="H100" s="72">
        <f>'PG&amp;E Program Totals'!H100*'PG&amp;E Program Totals w.DLF'!$C$2</f>
        <v>0.0657357504</v>
      </c>
      <c r="I100" s="72">
        <f>'PG&amp;E Program Totals'!I100*'PG&amp;E Program Totals w.DLF'!$C$2</f>
        <v>0.08618306249999999</v>
      </c>
      <c r="J100" s="72">
        <f>'PG&amp;E Program Totals'!J100*'PG&amp;E Program Totals w.DLF'!$C$2</f>
        <v>0.09817250459999999</v>
      </c>
      <c r="K100" s="72">
        <f>'PG&amp;E Program Totals'!K100*'PG&amp;E Program Totals w.DLF'!$C$2</f>
        <v>0.0819459</v>
      </c>
      <c r="L100" s="72">
        <f>'PG&amp;E Program Totals'!L100*'PG&amp;E Program Totals w.DLF'!$C$2</f>
        <v>0.0837261116</v>
      </c>
      <c r="M100" s="72">
        <f>'PG&amp;E Program Totals'!M100*'PG&amp;E Program Totals w.DLF'!$C$2</f>
        <v>0.056520621300000004</v>
      </c>
      <c r="N100" s="72">
        <f>'PG&amp;E Program Totals'!N100*'PG&amp;E Program Totals w.DLF'!$C$2</f>
        <v>0.0233583113</v>
      </c>
      <c r="O100" s="159">
        <f>'PG&amp;E Program Totals'!O100*'PG&amp;E Program Totals w.DLF'!$C$2</f>
        <v>0.033623488800000004</v>
      </c>
      <c r="P100" s="65"/>
      <c r="Q100" s="65"/>
      <c r="R100" s="40"/>
      <c r="S100" s="40"/>
      <c r="AA100" s="53"/>
      <c r="AB100" s="53"/>
      <c r="AC100" s="53"/>
      <c r="AD100" s="53"/>
      <c r="AE100" s="53"/>
      <c r="AF100" s="40"/>
      <c r="AG100" s="40"/>
      <c r="AH100" s="40"/>
      <c r="AI100" s="53"/>
      <c r="AJ100" s="53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</row>
    <row r="101" spans="1:50" ht="26.25">
      <c r="A101" s="254"/>
      <c r="B101" s="257"/>
      <c r="C101" s="70" t="s">
        <v>34</v>
      </c>
      <c r="D101" s="72">
        <f>'PG&amp;E Program Totals'!D101*'PG&amp;E Program Totals w.DLF'!$C$2</f>
        <v>0.0132832439</v>
      </c>
      <c r="E101" s="72">
        <f>'PG&amp;E Program Totals'!E101*'PG&amp;E Program Totals w.DLF'!$C$2</f>
        <v>0.017737063900000002</v>
      </c>
      <c r="F101" s="72">
        <f>'PG&amp;E Program Totals'!F101*'PG&amp;E Program Totals w.DLF'!$C$2</f>
        <v>0.027133965899999998</v>
      </c>
      <c r="G101" s="72">
        <f>'PG&amp;E Program Totals'!G101*'PG&amp;E Program Totals w.DLF'!$C$2</f>
        <v>0.059234599299999996</v>
      </c>
      <c r="H101" s="72">
        <f>'PG&amp;E Program Totals'!H101*'PG&amp;E Program Totals w.DLF'!$C$2</f>
        <v>0.0411998096</v>
      </c>
      <c r="I101" s="72">
        <f>'PG&amp;E Program Totals'!I101*'PG&amp;E Program Totals w.DLF'!$C$2</f>
        <v>0.0801209308</v>
      </c>
      <c r="J101" s="72">
        <f>'PG&amp;E Program Totals'!J101*'PG&amp;E Program Totals w.DLF'!$C$2</f>
        <v>0.06965862240000001</v>
      </c>
      <c r="K101" s="72">
        <f>'PG&amp;E Program Totals'!K101*'PG&amp;E Program Totals w.DLF'!$C$2</f>
        <v>0.0652999123</v>
      </c>
      <c r="L101" s="72">
        <f>'PG&amp;E Program Totals'!L101*'PG&amp;E Program Totals w.DLF'!$C$2</f>
        <v>0.0656154095</v>
      </c>
      <c r="M101" s="72">
        <f>'PG&amp;E Program Totals'!M101*'PG&amp;E Program Totals w.DLF'!$C$2</f>
        <v>0.0632816517</v>
      </c>
      <c r="N101" s="72">
        <f>'PG&amp;E Program Totals'!N101*'PG&amp;E Program Totals w.DLF'!$C$2</f>
        <v>0.0694288009</v>
      </c>
      <c r="O101" s="159">
        <f>'PG&amp;E Program Totals'!O101*'PG&amp;E Program Totals w.DLF'!$C$2</f>
        <v>0.0390491411</v>
      </c>
      <c r="P101" s="65"/>
      <c r="Q101" s="65"/>
      <c r="R101" s="40"/>
      <c r="S101" s="40"/>
      <c r="AA101" s="53"/>
      <c r="AB101" s="53"/>
      <c r="AC101" s="53"/>
      <c r="AD101" s="53"/>
      <c r="AE101" s="53"/>
      <c r="AF101" s="40"/>
      <c r="AG101" s="40"/>
      <c r="AH101" s="40"/>
      <c r="AI101" s="53"/>
      <c r="AJ101" s="53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</row>
    <row r="102" spans="1:50" ht="15">
      <c r="A102" s="254"/>
      <c r="B102" s="257"/>
      <c r="C102" s="70" t="s">
        <v>33</v>
      </c>
      <c r="D102" s="72">
        <f>'PG&amp;E Program Totals'!D102*'PG&amp;E Program Totals w.DLF'!$C$2</f>
        <v>0.0170445278</v>
      </c>
      <c r="E102" s="72">
        <f>'PG&amp;E Program Totals'!E102*'PG&amp;E Program Totals w.DLF'!$C$2</f>
        <v>0.0192345786</v>
      </c>
      <c r="F102" s="72">
        <f>'PG&amp;E Program Totals'!F102*'PG&amp;E Program Totals w.DLF'!$C$2</f>
        <v>0.0222053643</v>
      </c>
      <c r="G102" s="72">
        <f>'PG&amp;E Program Totals'!G102*'PG&amp;E Program Totals w.DLF'!$C$2</f>
        <v>0.0379622335</v>
      </c>
      <c r="H102" s="72">
        <f>'PG&amp;E Program Totals'!H102*'PG&amp;E Program Totals w.DLF'!$C$2</f>
        <v>0.11869518059999999</v>
      </c>
      <c r="I102" s="72">
        <f>'PG&amp;E Program Totals'!I102*'PG&amp;E Program Totals w.DLF'!$C$2</f>
        <v>0.1584867713</v>
      </c>
      <c r="J102" s="72">
        <f>'PG&amp;E Program Totals'!J102*'PG&amp;E Program Totals w.DLF'!$C$2</f>
        <v>0.1675836438</v>
      </c>
      <c r="K102" s="72">
        <f>'PG&amp;E Program Totals'!K102*'PG&amp;E Program Totals w.DLF'!$C$2</f>
        <v>0.1497922784</v>
      </c>
      <c r="L102" s="72">
        <f>'PG&amp;E Program Totals'!L102*'PG&amp;E Program Totals w.DLF'!$C$2</f>
        <v>0.149604472</v>
      </c>
      <c r="M102" s="72">
        <f>'PG&amp;E Program Totals'!M102*'PG&amp;E Program Totals w.DLF'!$C$2</f>
        <v>0.11219304220000001</v>
      </c>
      <c r="N102" s="72">
        <f>'PG&amp;E Program Totals'!N102*'PG&amp;E Program Totals w.DLF'!$C$2</f>
        <v>0.0446476806</v>
      </c>
      <c r="O102" s="159">
        <f>'PG&amp;E Program Totals'!O102*'PG&amp;E Program Totals w.DLF'!$C$2</f>
        <v>0.0331862246</v>
      </c>
      <c r="P102" s="65"/>
      <c r="Q102" s="65"/>
      <c r="R102" s="40"/>
      <c r="S102" s="40"/>
      <c r="AA102" s="53"/>
      <c r="AB102" s="53"/>
      <c r="AC102" s="53"/>
      <c r="AD102" s="53"/>
      <c r="AE102" s="53"/>
      <c r="AF102" s="40"/>
      <c r="AG102" s="40"/>
      <c r="AH102" s="40"/>
      <c r="AI102" s="53"/>
      <c r="AJ102" s="53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</row>
    <row r="103" spans="1:50" ht="15">
      <c r="A103" s="254"/>
      <c r="B103" s="257"/>
      <c r="C103" s="70" t="s">
        <v>32</v>
      </c>
      <c r="D103" s="72">
        <f>'PG&amp;E Program Totals'!D103*'PG&amp;E Program Totals w.DLF'!$C$2</f>
        <v>0.019369619299999998</v>
      </c>
      <c r="E103" s="72">
        <f>'PG&amp;E Program Totals'!E103*'PG&amp;E Program Totals w.DLF'!$C$2</f>
        <v>0.022203609099999997</v>
      </c>
      <c r="F103" s="72">
        <f>'PG&amp;E Program Totals'!F103*'PG&amp;E Program Totals w.DLF'!$C$2</f>
        <v>0.024843978399999998</v>
      </c>
      <c r="G103" s="72">
        <f>'PG&amp;E Program Totals'!G103*'PG&amp;E Program Totals w.DLF'!$C$2</f>
        <v>0.036505966</v>
      </c>
      <c r="H103" s="72">
        <f>'PG&amp;E Program Totals'!H103*'PG&amp;E Program Totals w.DLF'!$C$2</f>
        <v>0.0469254914</v>
      </c>
      <c r="I103" s="72">
        <f>'PG&amp;E Program Totals'!I103*'PG&amp;E Program Totals w.DLF'!$C$2</f>
        <v>0.07391454360000001</v>
      </c>
      <c r="J103" s="72">
        <f>'PG&amp;E Program Totals'!J103*'PG&amp;E Program Totals w.DLF'!$C$2</f>
        <v>0.07454224699999999</v>
      </c>
      <c r="K103" s="72">
        <f>'PG&amp;E Program Totals'!K103*'PG&amp;E Program Totals w.DLF'!$C$2</f>
        <v>0.0627876726</v>
      </c>
      <c r="L103" s="72">
        <f>'PG&amp;E Program Totals'!L103*'PG&amp;E Program Totals w.DLF'!$C$2</f>
        <v>0.058700031199999995</v>
      </c>
      <c r="M103" s="72">
        <f>'PG&amp;E Program Totals'!M103*'PG&amp;E Program Totals w.DLF'!$C$2</f>
        <v>0.044707138</v>
      </c>
      <c r="N103" s="72">
        <f>'PG&amp;E Program Totals'!N103*'PG&amp;E Program Totals w.DLF'!$C$2</f>
        <v>0.043880219399999996</v>
      </c>
      <c r="O103" s="159">
        <f>'PG&amp;E Program Totals'!O103*'PG&amp;E Program Totals w.DLF'!$C$2</f>
        <v>0.0375969325</v>
      </c>
      <c r="P103" s="65"/>
      <c r="Q103" s="65"/>
      <c r="R103" s="40"/>
      <c r="S103" s="40"/>
      <c r="AA103" s="53"/>
      <c r="AB103" s="53"/>
      <c r="AC103" s="53"/>
      <c r="AD103" s="53"/>
      <c r="AE103" s="53"/>
      <c r="AF103" s="40"/>
      <c r="AG103" s="40"/>
      <c r="AH103" s="40"/>
      <c r="AI103" s="53"/>
      <c r="AJ103" s="53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</row>
    <row r="104" spans="1:50" ht="15">
      <c r="A104" s="254"/>
      <c r="B104" s="257"/>
      <c r="C104" s="71" t="s">
        <v>31</v>
      </c>
      <c r="D104" s="69">
        <f>'PG&amp;E Program Totals'!D104*'PG&amp;E Program Totals w.DLF'!$C$2</f>
        <v>0.012949426799999999</v>
      </c>
      <c r="E104" s="69">
        <f>'PG&amp;E Program Totals'!E104*'PG&amp;E Program Totals w.DLF'!$C$2</f>
        <v>0.016265328699999998</v>
      </c>
      <c r="F104" s="69">
        <f>'PG&amp;E Program Totals'!F104*'PG&amp;E Program Totals w.DLF'!$C$2</f>
        <v>0.0199777961</v>
      </c>
      <c r="G104" s="69">
        <f>'PG&amp;E Program Totals'!G104*'PG&amp;E Program Totals w.DLF'!$C$2</f>
        <v>0.0364570398</v>
      </c>
      <c r="H104" s="69">
        <f>'PG&amp;E Program Totals'!H104*'PG&amp;E Program Totals w.DLF'!$C$2</f>
        <v>0.17013208449999997</v>
      </c>
      <c r="I104" s="69">
        <f>'PG&amp;E Program Totals'!I104*'PG&amp;E Program Totals w.DLF'!$C$2</f>
        <v>0.2484131269</v>
      </c>
      <c r="J104" s="69">
        <f>'PG&amp;E Program Totals'!J104*'PG&amp;E Program Totals w.DLF'!$C$2</f>
        <v>0.24544508369999998</v>
      </c>
      <c r="K104" s="69">
        <f>'PG&amp;E Program Totals'!K104*'PG&amp;E Program Totals w.DLF'!$C$2</f>
        <v>0.2447804114</v>
      </c>
      <c r="L104" s="69">
        <f>'PG&amp;E Program Totals'!L104*'PG&amp;E Program Totals w.DLF'!$C$2</f>
        <v>0.2523986376</v>
      </c>
      <c r="M104" s="69">
        <f>'PG&amp;E Program Totals'!M104*'PG&amp;E Program Totals w.DLF'!$C$2</f>
        <v>0.24219609879999998</v>
      </c>
      <c r="N104" s="69">
        <f>'PG&amp;E Program Totals'!N104*'PG&amp;E Program Totals w.DLF'!$C$2</f>
        <v>0.0431813207</v>
      </c>
      <c r="O104" s="154">
        <f>'PG&amp;E Program Totals'!O104*'PG&amp;E Program Totals w.DLF'!$C$2</f>
        <v>0.0288627282</v>
      </c>
      <c r="P104" s="65"/>
      <c r="Q104" s="65"/>
      <c r="R104" s="40"/>
      <c r="S104" s="40"/>
      <c r="AA104" s="53"/>
      <c r="AB104" s="53"/>
      <c r="AC104" s="53"/>
      <c r="AD104" s="53"/>
      <c r="AE104" s="53"/>
      <c r="AF104" s="40"/>
      <c r="AG104" s="40"/>
      <c r="AH104" s="40"/>
      <c r="AI104" s="53"/>
      <c r="AJ104" s="53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</row>
    <row r="105" spans="1:50" ht="27" thickBot="1">
      <c r="A105" s="255"/>
      <c r="B105" s="258"/>
      <c r="C105" s="155" t="s">
        <v>30</v>
      </c>
      <c r="D105" s="156">
        <f>'PG&amp;E Program Totals'!D105*'PG&amp;E Program Totals w.DLF'!$C$2</f>
        <v>0.160092889</v>
      </c>
      <c r="E105" s="156">
        <f>'PG&amp;E Program Totals'!E105*'PG&amp;E Program Totals w.DLF'!$C$2</f>
        <v>0.1843984598</v>
      </c>
      <c r="F105" s="156">
        <f>'PG&amp;E Program Totals'!F105*'PG&amp;E Program Totals w.DLF'!$C$2</f>
        <v>0.2155494203</v>
      </c>
      <c r="G105" s="156">
        <f>'PG&amp;E Program Totals'!G105*'PG&amp;E Program Totals w.DLF'!$C$2</f>
        <v>0.33173192240000005</v>
      </c>
      <c r="H105" s="156">
        <f>'PG&amp;E Program Totals'!H105*'PG&amp;E Program Totals w.DLF'!$C$2</f>
        <v>0.7117291023</v>
      </c>
      <c r="I105" s="156">
        <f>'PG&amp;E Program Totals'!I105*'PG&amp;E Program Totals w.DLF'!$C$2</f>
        <v>1.045152489</v>
      </c>
      <c r="J105" s="156">
        <f>'PG&amp;E Program Totals'!J105*'PG&amp;E Program Totals w.DLF'!$C$2</f>
        <v>1.0531783604000002</v>
      </c>
      <c r="K105" s="156">
        <f>'PG&amp;E Program Totals'!K105*'PG&amp;E Program Totals w.DLF'!$C$2</f>
        <v>0.9823447413</v>
      </c>
      <c r="L105" s="156">
        <f>'PG&amp;E Program Totals'!L105*'PG&amp;E Program Totals w.DLF'!$C$2</f>
        <v>0.988466111</v>
      </c>
      <c r="M105" s="156">
        <f>'PG&amp;E Program Totals'!M105*'PG&amp;E Program Totals w.DLF'!$C$2</f>
        <v>0.8668934993999999</v>
      </c>
      <c r="N105" s="156">
        <f>'PG&amp;E Program Totals'!N105*'PG&amp;E Program Totals w.DLF'!$C$2</f>
        <v>0.40935761699999995</v>
      </c>
      <c r="O105" s="157">
        <f>'PG&amp;E Program Totals'!O105*'PG&amp;E Program Totals w.DLF'!$C$2</f>
        <v>0.3283531624</v>
      </c>
      <c r="P105" s="62"/>
      <c r="Q105" s="62"/>
      <c r="R105" s="53"/>
      <c r="S105" s="53"/>
      <c r="AA105" s="53"/>
      <c r="AB105" s="53"/>
      <c r="AC105" s="53"/>
      <c r="AD105" s="53"/>
      <c r="AE105" s="53"/>
      <c r="AF105" s="40"/>
      <c r="AG105" s="40"/>
      <c r="AH105" s="40"/>
      <c r="AI105" s="53"/>
      <c r="AJ105" s="53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</row>
    <row r="106" spans="1:50" ht="27" customHeight="1">
      <c r="A106" s="253" t="s">
        <v>40</v>
      </c>
      <c r="B106" s="256" t="s">
        <v>39</v>
      </c>
      <c r="C106" s="150" t="s">
        <v>38</v>
      </c>
      <c r="D106" s="152">
        <f>'PG&amp;E Program Totals'!D106*'PG&amp;E Program Totals w.DLF'!$C$2</f>
        <v>0</v>
      </c>
      <c r="E106" s="152">
        <f>'PG&amp;E Program Totals'!E106*'PG&amp;E Program Totals w.DLF'!$C$2</f>
        <v>0</v>
      </c>
      <c r="F106" s="152">
        <f>'PG&amp;E Program Totals'!F106*'PG&amp;E Program Totals w.DLF'!$C$2</f>
        <v>0</v>
      </c>
      <c r="G106" s="152">
        <f>'PG&amp;E Program Totals'!G106*'PG&amp;E Program Totals w.DLF'!$C$2</f>
        <v>0</v>
      </c>
      <c r="H106" s="152">
        <f>'PG&amp;E Program Totals'!H106*'PG&amp;E Program Totals w.DLF'!$C$2</f>
        <v>1.4117982132994935</v>
      </c>
      <c r="I106" s="152">
        <f>'PG&amp;E Program Totals'!I106*'PG&amp;E Program Totals w.DLF'!$C$2</f>
        <v>1.6533472322133278</v>
      </c>
      <c r="J106" s="152">
        <f>'PG&amp;E Program Totals'!J106*'PG&amp;E Program Totals w.DLF'!$C$2</f>
        <v>1.4105300339151077</v>
      </c>
      <c r="K106" s="152">
        <f>'PG&amp;E Program Totals'!K106*'PG&amp;E Program Totals w.DLF'!$C$2</f>
        <v>1.718949945790221</v>
      </c>
      <c r="L106" s="152">
        <f>'PG&amp;E Program Totals'!L106*'PG&amp;E Program Totals w.DLF'!$C$2</f>
        <v>1.3539030939801382</v>
      </c>
      <c r="M106" s="152">
        <f>'PG&amp;E Program Totals'!M106*'PG&amp;E Program Totals w.DLF'!$C$2</f>
        <v>1.3357987078311904</v>
      </c>
      <c r="N106" s="152">
        <f>'PG&amp;E Program Totals'!N106*'PG&amp;E Program Totals w.DLF'!$C$2</f>
        <v>0</v>
      </c>
      <c r="O106" s="158">
        <f>'PG&amp;E Program Totals'!O106*'PG&amp;E Program Totals w.DLF'!$C$2</f>
        <v>0</v>
      </c>
      <c r="P106" s="65"/>
      <c r="Q106" s="65"/>
      <c r="R106" s="68"/>
      <c r="S106" s="68"/>
      <c r="T106" s="53"/>
      <c r="U106" s="53"/>
      <c r="V106" s="53"/>
      <c r="W106" s="53"/>
      <c r="X106" s="53"/>
      <c r="AF106" s="40"/>
      <c r="AG106" s="40"/>
      <c r="AH106" s="61"/>
      <c r="AI106" s="53"/>
      <c r="AJ106" s="53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</row>
    <row r="107" spans="1:50" ht="26.25">
      <c r="A107" s="254"/>
      <c r="B107" s="257"/>
      <c r="C107" s="70" t="s">
        <v>37</v>
      </c>
      <c r="D107" s="72">
        <f>'PG&amp;E Program Totals'!D107*'PG&amp;E Program Totals w.DLF'!$C$2</f>
        <v>0</v>
      </c>
      <c r="E107" s="72">
        <f>'PG&amp;E Program Totals'!E107*'PG&amp;E Program Totals w.DLF'!$C$2</f>
        <v>0</v>
      </c>
      <c r="F107" s="72">
        <f>'PG&amp;E Program Totals'!F107*'PG&amp;E Program Totals w.DLF'!$C$2</f>
        <v>0</v>
      </c>
      <c r="G107" s="72">
        <f>'PG&amp;E Program Totals'!G107*'PG&amp;E Program Totals w.DLF'!$C$2</f>
        <v>0</v>
      </c>
      <c r="H107" s="72">
        <f>'PG&amp;E Program Totals'!H107*'PG&amp;E Program Totals w.DLF'!$C$2</f>
        <v>0.054034503753343066</v>
      </c>
      <c r="I107" s="72">
        <f>'PG&amp;E Program Totals'!I107*'PG&amp;E Program Totals w.DLF'!$C$2</f>
        <v>0.06047560159487774</v>
      </c>
      <c r="J107" s="72">
        <f>'PG&amp;E Program Totals'!J107*'PG&amp;E Program Totals w.DLF'!$C$2</f>
        <v>0.06265172639173382</v>
      </c>
      <c r="K107" s="72">
        <f>'PG&amp;E Program Totals'!K107*'PG&amp;E Program Totals w.DLF'!$C$2</f>
        <v>0.060325959139570486</v>
      </c>
      <c r="L107" s="72">
        <f>'PG&amp;E Program Totals'!L107*'PG&amp;E Program Totals w.DLF'!$C$2</f>
        <v>0.0576183671771617</v>
      </c>
      <c r="M107" s="72">
        <f>'PG&amp;E Program Totals'!M107*'PG&amp;E Program Totals w.DLF'!$C$2</f>
        <v>0.052340366503689964</v>
      </c>
      <c r="N107" s="72">
        <f>'PG&amp;E Program Totals'!N107*'PG&amp;E Program Totals w.DLF'!$C$2</f>
        <v>0</v>
      </c>
      <c r="O107" s="159">
        <f>'PG&amp;E Program Totals'!O107*'PG&amp;E Program Totals w.DLF'!$C$2</f>
        <v>0</v>
      </c>
      <c r="P107" s="65"/>
      <c r="Q107" s="65"/>
      <c r="R107" s="40"/>
      <c r="S107" s="40"/>
      <c r="T107" s="53"/>
      <c r="U107" s="53"/>
      <c r="V107" s="53"/>
      <c r="W107" s="53"/>
      <c r="X107" s="53"/>
      <c r="AF107" s="53"/>
      <c r="AG107" s="53"/>
      <c r="AH107" s="68"/>
      <c r="AI107" s="53"/>
      <c r="AJ107" s="53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</row>
    <row r="108" spans="1:50" ht="15">
      <c r="A108" s="254"/>
      <c r="B108" s="257"/>
      <c r="C108" s="70" t="s">
        <v>36</v>
      </c>
      <c r="D108" s="72">
        <f>'PG&amp;E Program Totals'!D108*'PG&amp;E Program Totals w.DLF'!$C$2</f>
        <v>0</v>
      </c>
      <c r="E108" s="72">
        <f>'PG&amp;E Program Totals'!E108*'PG&amp;E Program Totals w.DLF'!$C$2</f>
        <v>0</v>
      </c>
      <c r="F108" s="72">
        <f>'PG&amp;E Program Totals'!F108*'PG&amp;E Program Totals w.DLF'!$C$2</f>
        <v>0</v>
      </c>
      <c r="G108" s="72">
        <f>'PG&amp;E Program Totals'!G108*'PG&amp;E Program Totals w.DLF'!$C$2</f>
        <v>0</v>
      </c>
      <c r="H108" s="72">
        <f>'PG&amp;E Program Totals'!H108*'PG&amp;E Program Totals w.DLF'!$C$2</f>
        <v>0.006725050704509405</v>
      </c>
      <c r="I108" s="72">
        <f>'PG&amp;E Program Totals'!I108*'PG&amp;E Program Totals w.DLF'!$C$2</f>
        <v>0.007104922642906064</v>
      </c>
      <c r="J108" s="72">
        <f>'PG&amp;E Program Totals'!J108*'PG&amp;E Program Totals w.DLF'!$C$2</f>
        <v>0.007777241949329915</v>
      </c>
      <c r="K108" s="72">
        <f>'PG&amp;E Program Totals'!K108*'PG&amp;E Program Totals w.DLF'!$C$2</f>
        <v>0.007968157478837931</v>
      </c>
      <c r="L108" s="72">
        <f>'PG&amp;E Program Totals'!L108*'PG&amp;E Program Totals w.DLF'!$C$2</f>
        <v>0.00768475285969664</v>
      </c>
      <c r="M108" s="72">
        <f>'PG&amp;E Program Totals'!M108*'PG&amp;E Program Totals w.DLF'!$C$2</f>
        <v>0.006546136350992535</v>
      </c>
      <c r="N108" s="72">
        <f>'PG&amp;E Program Totals'!N108*'PG&amp;E Program Totals w.DLF'!$C$2</f>
        <v>0</v>
      </c>
      <c r="O108" s="159">
        <f>'PG&amp;E Program Totals'!O108*'PG&amp;E Program Totals w.DLF'!$C$2</f>
        <v>0</v>
      </c>
      <c r="P108" s="65"/>
      <c r="Q108" s="65"/>
      <c r="R108" s="40"/>
      <c r="S108" s="40"/>
      <c r="T108" s="53"/>
      <c r="U108" s="53"/>
      <c r="V108" s="53"/>
      <c r="W108" s="53"/>
      <c r="X108" s="53"/>
      <c r="AF108" s="53"/>
      <c r="AG108" s="53"/>
      <c r="AH108" s="40"/>
      <c r="AI108" s="53"/>
      <c r="AJ108" s="53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</row>
    <row r="109" spans="1:50" ht="15">
      <c r="A109" s="254"/>
      <c r="B109" s="257"/>
      <c r="C109" s="70" t="s">
        <v>35</v>
      </c>
      <c r="D109" s="72">
        <f>'PG&amp;E Program Totals'!D109*'PG&amp;E Program Totals w.DLF'!$C$2</f>
        <v>0</v>
      </c>
      <c r="E109" s="72">
        <f>'PG&amp;E Program Totals'!E109*'PG&amp;E Program Totals w.DLF'!$C$2</f>
        <v>0</v>
      </c>
      <c r="F109" s="72">
        <f>'PG&amp;E Program Totals'!F109*'PG&amp;E Program Totals w.DLF'!$C$2</f>
        <v>0</v>
      </c>
      <c r="G109" s="72">
        <f>'PG&amp;E Program Totals'!G109*'PG&amp;E Program Totals w.DLF'!$C$2</f>
        <v>0</v>
      </c>
      <c r="H109" s="72">
        <f>'PG&amp;E Program Totals'!H109*'PG&amp;E Program Totals w.DLF'!$C$2</f>
        <v>0.04970618457554351</v>
      </c>
      <c r="I109" s="72">
        <f>'PG&amp;E Program Totals'!I109*'PG&amp;E Program Totals w.DLF'!$C$2</f>
        <v>0.052510476528817844</v>
      </c>
      <c r="J109" s="72">
        <f>'PG&amp;E Program Totals'!J109*'PG&amp;E Program Totals w.DLF'!$C$2</f>
        <v>0.05230122445015373</v>
      </c>
      <c r="K109" s="72">
        <f>'PG&amp;E Program Totals'!K109*'PG&amp;E Program Totals w.DLF'!$C$2</f>
        <v>0.0523073843572974</v>
      </c>
      <c r="L109" s="72">
        <f>'PG&amp;E Program Totals'!L109*'PG&amp;E Program Totals w.DLF'!$C$2</f>
        <v>0.05029376449161701</v>
      </c>
      <c r="M109" s="72">
        <f>'PG&amp;E Program Totals'!M109*'PG&amp;E Program Totals w.DLF'!$C$2</f>
        <v>0.0449520889986739</v>
      </c>
      <c r="N109" s="72">
        <f>'PG&amp;E Program Totals'!N109*'PG&amp;E Program Totals w.DLF'!$C$2</f>
        <v>0</v>
      </c>
      <c r="O109" s="159">
        <f>'PG&amp;E Program Totals'!O109*'PG&amp;E Program Totals w.DLF'!$C$2</f>
        <v>0</v>
      </c>
      <c r="P109" s="65"/>
      <c r="Q109" s="65"/>
      <c r="R109" s="40"/>
      <c r="S109" s="40"/>
      <c r="T109" s="53"/>
      <c r="U109" s="53"/>
      <c r="V109" s="53"/>
      <c r="W109" s="53"/>
      <c r="X109" s="53"/>
      <c r="AF109" s="53"/>
      <c r="AG109" s="53"/>
      <c r="AH109" s="40"/>
      <c r="AI109" s="53"/>
      <c r="AJ109" s="53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</row>
    <row r="110" spans="1:50" ht="26.25">
      <c r="A110" s="254"/>
      <c r="B110" s="257"/>
      <c r="C110" s="70" t="s">
        <v>34</v>
      </c>
      <c r="D110" s="72">
        <f>'PG&amp;E Program Totals'!D110*'PG&amp;E Program Totals w.DLF'!$C$2</f>
        <v>0</v>
      </c>
      <c r="E110" s="72">
        <f>'PG&amp;E Program Totals'!E110*'PG&amp;E Program Totals w.DLF'!$C$2</f>
        <v>0</v>
      </c>
      <c r="F110" s="72">
        <f>'PG&amp;E Program Totals'!F110*'PG&amp;E Program Totals w.DLF'!$C$2</f>
        <v>0</v>
      </c>
      <c r="G110" s="72">
        <f>'PG&amp;E Program Totals'!G110*'PG&amp;E Program Totals w.DLF'!$C$2</f>
        <v>0</v>
      </c>
      <c r="H110" s="72">
        <f>'PG&amp;E Program Totals'!H110*'PG&amp;E Program Totals w.DLF'!$C$2</f>
        <v>0.08366091668739375</v>
      </c>
      <c r="I110" s="72">
        <f>'PG&amp;E Program Totals'!I110*'PG&amp;E Program Totals w.DLF'!$C$2</f>
        <v>0.09102212319991043</v>
      </c>
      <c r="J110" s="72">
        <f>'PG&amp;E Program Totals'!J110*'PG&amp;E Program Totals w.DLF'!$C$2</f>
        <v>0.09516777248460684</v>
      </c>
      <c r="K110" s="72">
        <f>'PG&amp;E Program Totals'!K110*'PG&amp;E Program Totals w.DLF'!$C$2</f>
        <v>0.09218214463291362</v>
      </c>
      <c r="L110" s="72">
        <f>'PG&amp;E Program Totals'!L110*'PG&amp;E Program Totals w.DLF'!$C$2</f>
        <v>0.06303981006499032</v>
      </c>
      <c r="M110" s="72">
        <f>'PG&amp;E Program Totals'!M110*'PG&amp;E Program Totals w.DLF'!$C$2</f>
        <v>0.04205307902716542</v>
      </c>
      <c r="N110" s="72">
        <f>'PG&amp;E Program Totals'!N110*'PG&amp;E Program Totals w.DLF'!$C$2</f>
        <v>0</v>
      </c>
      <c r="O110" s="159">
        <f>'PG&amp;E Program Totals'!O110*'PG&amp;E Program Totals w.DLF'!$C$2</f>
        <v>0</v>
      </c>
      <c r="P110" s="65"/>
      <c r="Q110" s="65"/>
      <c r="R110" s="40"/>
      <c r="S110" s="40"/>
      <c r="T110" s="53"/>
      <c r="U110" s="53"/>
      <c r="V110" s="53"/>
      <c r="W110" s="53"/>
      <c r="X110" s="53"/>
      <c r="AF110" s="53"/>
      <c r="AG110" s="53"/>
      <c r="AH110" s="40"/>
      <c r="AI110" s="53"/>
      <c r="AJ110" s="53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</row>
    <row r="111" spans="1:50" ht="15">
      <c r="A111" s="254"/>
      <c r="B111" s="257"/>
      <c r="C111" s="70" t="s">
        <v>33</v>
      </c>
      <c r="D111" s="72">
        <f>'PG&amp;E Program Totals'!D111*'PG&amp;E Program Totals w.DLF'!$C$2</f>
        <v>0</v>
      </c>
      <c r="E111" s="72">
        <f>'PG&amp;E Program Totals'!E111*'PG&amp;E Program Totals w.DLF'!$C$2</f>
        <v>0</v>
      </c>
      <c r="F111" s="72">
        <f>'PG&amp;E Program Totals'!F111*'PG&amp;E Program Totals w.DLF'!$C$2</f>
        <v>0</v>
      </c>
      <c r="G111" s="72">
        <f>'PG&amp;E Program Totals'!G111*'PG&amp;E Program Totals w.DLF'!$C$2</f>
        <v>0</v>
      </c>
      <c r="H111" s="72">
        <f>'PG&amp;E Program Totals'!H111*'PG&amp;E Program Totals w.DLF'!$C$2</f>
        <v>0.019434790833325558</v>
      </c>
      <c r="I111" s="72">
        <f>'PG&amp;E Program Totals'!I111*'PG&amp;E Program Totals w.DLF'!$C$2</f>
        <v>0.021292816246293627</v>
      </c>
      <c r="J111" s="72">
        <f>'PG&amp;E Program Totals'!J111*'PG&amp;E Program Totals w.DLF'!$C$2</f>
        <v>0.021691025700325894</v>
      </c>
      <c r="K111" s="72">
        <f>'PG&amp;E Program Totals'!K111*'PG&amp;E Program Totals w.DLF'!$C$2</f>
        <v>0.021343899770716147</v>
      </c>
      <c r="L111" s="72">
        <f>'PG&amp;E Program Totals'!L111*'PG&amp;E Program Totals w.DLF'!$C$2</f>
        <v>0.020459071166383562</v>
      </c>
      <c r="M111" s="72">
        <f>'PG&amp;E Program Totals'!M111*'PG&amp;E Program Totals w.DLF'!$C$2</f>
        <v>0.01791252116845167</v>
      </c>
      <c r="N111" s="72">
        <f>'PG&amp;E Program Totals'!N111*'PG&amp;E Program Totals w.DLF'!$C$2</f>
        <v>0</v>
      </c>
      <c r="O111" s="159">
        <f>'PG&amp;E Program Totals'!O111*'PG&amp;E Program Totals w.DLF'!$C$2</f>
        <v>0</v>
      </c>
      <c r="P111" s="65"/>
      <c r="Q111" s="65"/>
      <c r="R111" s="40"/>
      <c r="S111" s="40"/>
      <c r="T111" s="53"/>
      <c r="U111" s="53"/>
      <c r="V111" s="53"/>
      <c r="W111" s="53"/>
      <c r="X111" s="53"/>
      <c r="AF111" s="53"/>
      <c r="AG111" s="53"/>
      <c r="AH111" s="40"/>
      <c r="AI111" s="53"/>
      <c r="AJ111" s="53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</row>
    <row r="112" spans="1:50" ht="15">
      <c r="A112" s="254"/>
      <c r="B112" s="257"/>
      <c r="C112" s="70" t="s">
        <v>32</v>
      </c>
      <c r="D112" s="72">
        <f>'PG&amp;E Program Totals'!D112*'PG&amp;E Program Totals w.DLF'!$C$2</f>
        <v>0</v>
      </c>
      <c r="E112" s="72">
        <f>'PG&amp;E Program Totals'!E112*'PG&amp;E Program Totals w.DLF'!$C$2</f>
        <v>0</v>
      </c>
      <c r="F112" s="72">
        <f>'PG&amp;E Program Totals'!F112*'PG&amp;E Program Totals w.DLF'!$C$2</f>
        <v>0</v>
      </c>
      <c r="G112" s="72">
        <f>'PG&amp;E Program Totals'!G112*'PG&amp;E Program Totals w.DLF'!$C$2</f>
        <v>0</v>
      </c>
      <c r="H112" s="72">
        <f>'PG&amp;E Program Totals'!H112*'PG&amp;E Program Totals w.DLF'!$C$2</f>
        <v>0.04031704786709822</v>
      </c>
      <c r="I112" s="72">
        <f>'PG&amp;E Program Totals'!I112*'PG&amp;E Program Totals w.DLF'!$C$2</f>
        <v>0.04365301656200785</v>
      </c>
      <c r="J112" s="72">
        <f>'PG&amp;E Program Totals'!J112*'PG&amp;E Program Totals w.DLF'!$C$2</f>
        <v>0.04583545168687883</v>
      </c>
      <c r="K112" s="72">
        <f>'PG&amp;E Program Totals'!K112*'PG&amp;E Program Totals w.DLF'!$C$2</f>
        <v>0.045847710013073244</v>
      </c>
      <c r="L112" s="72">
        <f>'PG&amp;E Program Totals'!L112*'PG&amp;E Program Totals w.DLF'!$C$2</f>
        <v>0.04184512715694737</v>
      </c>
      <c r="M112" s="72">
        <f>'PG&amp;E Program Totals'!M112*'PG&amp;E Program Totals w.DLF'!$C$2</f>
        <v>0.03561397945889767</v>
      </c>
      <c r="N112" s="72">
        <f>'PG&amp;E Program Totals'!N112*'PG&amp;E Program Totals w.DLF'!$C$2</f>
        <v>0</v>
      </c>
      <c r="O112" s="159">
        <f>'PG&amp;E Program Totals'!O112*'PG&amp;E Program Totals w.DLF'!$C$2</f>
        <v>0</v>
      </c>
      <c r="P112" s="65"/>
      <c r="Q112" s="65"/>
      <c r="R112" s="40"/>
      <c r="S112" s="40"/>
      <c r="T112" s="53"/>
      <c r="U112" s="53"/>
      <c r="V112" s="53"/>
      <c r="W112" s="53"/>
      <c r="X112" s="53"/>
      <c r="AF112" s="53"/>
      <c r="AG112" s="53"/>
      <c r="AH112" s="40"/>
      <c r="AI112" s="53"/>
      <c r="AJ112" s="53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</row>
    <row r="113" spans="1:50" ht="15">
      <c r="A113" s="254"/>
      <c r="B113" s="257"/>
      <c r="C113" s="71" t="s">
        <v>31</v>
      </c>
      <c r="D113" s="69">
        <f>'PG&amp;E Program Totals'!D113*'PG&amp;E Program Totals w.DLF'!$C$2</f>
        <v>0</v>
      </c>
      <c r="E113" s="69">
        <f>'PG&amp;E Program Totals'!E113*'PG&amp;E Program Totals w.DLF'!$C$2</f>
        <v>0</v>
      </c>
      <c r="F113" s="69">
        <f>'PG&amp;E Program Totals'!F113*'PG&amp;E Program Totals w.DLF'!$C$2</f>
        <v>0</v>
      </c>
      <c r="G113" s="69">
        <f>'PG&amp;E Program Totals'!G113*'PG&amp;E Program Totals w.DLF'!$C$2</f>
        <v>0</v>
      </c>
      <c r="H113" s="69">
        <f>'PG&amp;E Program Totals'!H113*'PG&amp;E Program Totals w.DLF'!$C$2</f>
        <v>0.21815786022374617</v>
      </c>
      <c r="I113" s="69">
        <f>'PG&amp;E Program Totals'!I113*'PG&amp;E Program Totals w.DLF'!$C$2</f>
        <v>0.26980634503962314</v>
      </c>
      <c r="J113" s="69">
        <f>'PG&amp;E Program Totals'!J113*'PG&amp;E Program Totals w.DLF'!$C$2</f>
        <v>0.2918312867240157</v>
      </c>
      <c r="K113" s="69">
        <f>'PG&amp;E Program Totals'!K113*'PG&amp;E Program Totals w.DLF'!$C$2</f>
        <v>0.28285429842778315</v>
      </c>
      <c r="L113" s="69">
        <f>'PG&amp;E Program Totals'!L113*'PG&amp;E Program Totals w.DLF'!$C$2</f>
        <v>0.2677824076466602</v>
      </c>
      <c r="M113" s="69">
        <f>'PG&amp;E Program Totals'!M113*'PG&amp;E Program Totals w.DLF'!$C$2</f>
        <v>0.2019450601354892</v>
      </c>
      <c r="N113" s="69">
        <f>'PG&amp;E Program Totals'!N113*'PG&amp;E Program Totals w.DLF'!$C$2</f>
        <v>0</v>
      </c>
      <c r="O113" s="154">
        <f>'PG&amp;E Program Totals'!O113*'PG&amp;E Program Totals w.DLF'!$C$2</f>
        <v>0</v>
      </c>
      <c r="P113" s="65"/>
      <c r="Q113" s="65"/>
      <c r="R113" s="40"/>
      <c r="S113" s="40"/>
      <c r="T113" s="53"/>
      <c r="U113" s="53"/>
      <c r="V113" s="53"/>
      <c r="W113" s="53"/>
      <c r="X113" s="53"/>
      <c r="AF113" s="53"/>
      <c r="AG113" s="53"/>
      <c r="AH113" s="40"/>
      <c r="AI113" s="53"/>
      <c r="AJ113" s="53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</row>
    <row r="114" spans="1:50" ht="27" thickBot="1">
      <c r="A114" s="255"/>
      <c r="B114" s="258"/>
      <c r="C114" s="155" t="s">
        <v>30</v>
      </c>
      <c r="D114" s="156">
        <f>'PG&amp;E Program Totals'!D114*'PG&amp;E Program Totals w.DLF'!$C$2</f>
        <v>0</v>
      </c>
      <c r="E114" s="156">
        <f>'PG&amp;E Program Totals'!E114*'PG&amp;E Program Totals w.DLF'!$C$2</f>
        <v>0</v>
      </c>
      <c r="F114" s="156">
        <f>'PG&amp;E Program Totals'!F114*'PG&amp;E Program Totals w.DLF'!$C$2</f>
        <v>0</v>
      </c>
      <c r="G114" s="156">
        <f>'PG&amp;E Program Totals'!G114*'PG&amp;E Program Totals w.DLF'!$C$2</f>
        <v>0</v>
      </c>
      <c r="H114" s="156">
        <f>'PG&amp;E Program Totals'!H114*'PG&amp;E Program Totals w.DLF'!$C$2</f>
        <v>1.8838345679444535</v>
      </c>
      <c r="I114" s="156">
        <f>'PG&amp;E Program Totals'!I114*'PG&amp;E Program Totals w.DLF'!$C$2</f>
        <v>2.1992125340277644</v>
      </c>
      <c r="J114" s="156">
        <f>'PG&amp;E Program Totals'!J114*'PG&amp;E Program Totals w.DLF'!$C$2</f>
        <v>1.9877857633021523</v>
      </c>
      <c r="K114" s="156">
        <f>'PG&amp;E Program Totals'!K114*'PG&amp;E Program Totals w.DLF'!$C$2</f>
        <v>2.2817794996104133</v>
      </c>
      <c r="L114" s="156">
        <f>'PG&amp;E Program Totals'!L114*'PG&amp;E Program Totals w.DLF'!$C$2</f>
        <v>1.8626263945435955</v>
      </c>
      <c r="M114" s="156">
        <f>'PG&amp;E Program Totals'!M114*'PG&amp;E Program Totals w.DLF'!$C$2</f>
        <v>1.7371619394745506</v>
      </c>
      <c r="N114" s="156">
        <f>'PG&amp;E Program Totals'!N114*'PG&amp;E Program Totals w.DLF'!$C$2</f>
        <v>0</v>
      </c>
      <c r="O114" s="157">
        <f>'PG&amp;E Program Totals'!O114*'PG&amp;E Program Totals w.DLF'!$C$2</f>
        <v>0</v>
      </c>
      <c r="P114" s="62"/>
      <c r="Q114" s="62"/>
      <c r="R114" s="61"/>
      <c r="S114" s="61"/>
      <c r="T114" s="53"/>
      <c r="U114" s="53"/>
      <c r="V114" s="53"/>
      <c r="W114" s="53"/>
      <c r="X114" s="53"/>
      <c r="AF114" s="53"/>
      <c r="AG114" s="53"/>
      <c r="AH114" s="40"/>
      <c r="AI114" s="53"/>
      <c r="AJ114" s="53"/>
      <c r="AK114" s="59"/>
      <c r="AL114" s="59"/>
      <c r="AM114" s="59"/>
      <c r="AN114" s="59"/>
      <c r="AO114" s="60"/>
      <c r="AP114" s="60"/>
      <c r="AQ114" s="60"/>
      <c r="AR114" s="60"/>
      <c r="AS114" s="60"/>
      <c r="AT114" s="60"/>
      <c r="AU114" s="59"/>
      <c r="AV114" s="59"/>
      <c r="AW114" s="59"/>
      <c r="AX114" s="59"/>
    </row>
    <row r="115" spans="1:15" ht="27" customHeight="1">
      <c r="A115" s="253" t="s">
        <v>45</v>
      </c>
      <c r="B115" s="256" t="s">
        <v>39</v>
      </c>
      <c r="C115" s="150" t="s">
        <v>38</v>
      </c>
      <c r="D115" s="151">
        <f>'PG&amp;E Program Totals'!D115*'PG&amp;E Program Totals w.DLF'!$C$2</f>
        <v>7.5331148056983945</v>
      </c>
      <c r="E115" s="151">
        <f>'PG&amp;E Program Totals'!E115*'PG&amp;E Program Totals w.DLF'!$C$2</f>
        <v>7.489361958503723</v>
      </c>
      <c r="F115" s="151">
        <f>'PG&amp;E Program Totals'!F115*'PG&amp;E Program Totals w.DLF'!$C$2</f>
        <v>7.450747427940368</v>
      </c>
      <c r="G115" s="151">
        <f>'PG&amp;E Program Totals'!G115*'PG&amp;E Program Totals w.DLF'!$C$2</f>
        <v>20.663234766006468</v>
      </c>
      <c r="H115" s="152">
        <f>'PG&amp;E Program Totals'!H115*'PG&amp;E Program Totals w.DLF'!$C$2</f>
        <v>20.692324867248534</v>
      </c>
      <c r="I115" s="152">
        <f>'PG&amp;E Program Totals'!I115*'PG&amp;E Program Totals w.DLF'!$C$2</f>
        <v>23.16033215332031</v>
      </c>
      <c r="J115" s="152">
        <f>'PG&amp;E Program Totals'!J115*'PG&amp;E Program Totals w.DLF'!$C$2</f>
        <v>22.822681509017944</v>
      </c>
      <c r="K115" s="152">
        <f>'PG&amp;E Program Totals'!K115*'PG&amp;E Program Totals w.DLF'!$C$2</f>
        <v>23.430227949142456</v>
      </c>
      <c r="L115" s="152">
        <f>'PG&amp;E Program Totals'!L115*'PG&amp;E Program Totals w.DLF'!$C$2</f>
        <v>23.737882499694823</v>
      </c>
      <c r="M115" s="152">
        <f>'PG&amp;E Program Totals'!M115*'PG&amp;E Program Totals w.DLF'!$C$2</f>
        <v>20.72824443626404</v>
      </c>
      <c r="N115" s="151">
        <f>'PG&amp;E Program Totals'!N115*'PG&amp;E Program Totals w.DLF'!$C$2</f>
        <v>8.590125593662261</v>
      </c>
      <c r="O115" s="153">
        <f>'PG&amp;E Program Totals'!O115*'PG&amp;E Program Totals w.DLF'!$C$2</f>
        <v>8.033143683433533</v>
      </c>
    </row>
    <row r="116" spans="1:15" ht="26.25">
      <c r="A116" s="254"/>
      <c r="B116" s="257"/>
      <c r="C116" s="70" t="s">
        <v>37</v>
      </c>
      <c r="D116" s="69">
        <f>'PG&amp;E Program Totals'!D116*'PG&amp;E Program Totals w.DLF'!$C$2</f>
        <v>3.7381598732471466</v>
      </c>
      <c r="E116" s="69">
        <f>'PG&amp;E Program Totals'!E116*'PG&amp;E Program Totals w.DLF'!$C$2</f>
        <v>3.6955965335369108</v>
      </c>
      <c r="F116" s="69">
        <f>'PG&amp;E Program Totals'!F116*'PG&amp;E Program Totals w.DLF'!$C$2</f>
        <v>4.466480293273926</v>
      </c>
      <c r="G116" s="69">
        <f>'PG&amp;E Program Totals'!G116*'PG&amp;E Program Totals w.DLF'!$C$2</f>
        <v>6.043147355556488</v>
      </c>
      <c r="H116" s="72">
        <f>'PG&amp;E Program Totals'!H116*'PG&amp;E Program Totals w.DLF'!$C$2</f>
        <v>6.704491024017334</v>
      </c>
      <c r="I116" s="72">
        <f>'PG&amp;E Program Totals'!I116*'PG&amp;E Program Totals w.DLF'!$C$2</f>
        <v>11.997969857215882</v>
      </c>
      <c r="J116" s="72">
        <f>'PG&amp;E Program Totals'!J116*'PG&amp;E Program Totals w.DLF'!$C$2</f>
        <v>11.284368938446045</v>
      </c>
      <c r="K116" s="72">
        <f>'PG&amp;E Program Totals'!K116*'PG&amp;E Program Totals w.DLF'!$C$2</f>
        <v>11.259608979225158</v>
      </c>
      <c r="L116" s="72">
        <f>'PG&amp;E Program Totals'!L116*'PG&amp;E Program Totals w.DLF'!$C$2</f>
        <v>9.628066076278687</v>
      </c>
      <c r="M116" s="72">
        <f>'PG&amp;E Program Totals'!M116*'PG&amp;E Program Totals w.DLF'!$C$2</f>
        <v>6.112174882888794</v>
      </c>
      <c r="N116" s="69">
        <f>'PG&amp;E Program Totals'!N116*'PG&amp;E Program Totals w.DLF'!$C$2</f>
        <v>5.180774829864502</v>
      </c>
      <c r="O116" s="154">
        <f>'PG&amp;E Program Totals'!O116*'PG&amp;E Program Totals w.DLF'!$C$2</f>
        <v>4.352456271409988</v>
      </c>
    </row>
    <row r="117" spans="1:15" ht="15">
      <c r="A117" s="254"/>
      <c r="B117" s="257"/>
      <c r="C117" s="70" t="s">
        <v>36</v>
      </c>
      <c r="D117" s="69">
        <f>'PG&amp;E Program Totals'!D117*'PG&amp;E Program Totals w.DLF'!$C$2</f>
        <v>0.4747731923162937</v>
      </c>
      <c r="E117" s="69">
        <f>'PG&amp;E Program Totals'!E117*'PG&amp;E Program Totals w.DLF'!$C$2</f>
        <v>0.47983896285295485</v>
      </c>
      <c r="F117" s="69">
        <f>'PG&amp;E Program Totals'!F117*'PG&amp;E Program Totals w.DLF'!$C$2</f>
        <v>0.48274476251006126</v>
      </c>
      <c r="G117" s="69">
        <f>'PG&amp;E Program Totals'!G117*'PG&amp;E Program Totals w.DLF'!$C$2</f>
        <v>0.6897814106345177</v>
      </c>
      <c r="H117" s="72">
        <f>'PG&amp;E Program Totals'!H117*'PG&amp;E Program Totals w.DLF'!$C$2</f>
        <v>0.6112844438552856</v>
      </c>
      <c r="I117" s="72">
        <f>'PG&amp;E Program Totals'!I117*'PG&amp;E Program Totals w.DLF'!$C$2</f>
        <v>0.9718902548551559</v>
      </c>
      <c r="J117" s="72">
        <f>'PG&amp;E Program Totals'!J117*'PG&amp;E Program Totals w.DLF'!$C$2</f>
        <v>1.225130722761154</v>
      </c>
      <c r="K117" s="72">
        <f>'PG&amp;E Program Totals'!K117*'PG&amp;E Program Totals w.DLF'!$C$2</f>
        <v>1.3818012557029724</v>
      </c>
      <c r="L117" s="72">
        <f>'PG&amp;E Program Totals'!L117*'PG&amp;E Program Totals w.DLF'!$C$2</f>
        <v>1.2784376846551895</v>
      </c>
      <c r="M117" s="72">
        <f>'PG&amp;E Program Totals'!M117*'PG&amp;E Program Totals w.DLF'!$C$2</f>
        <v>0.5879696525335312</v>
      </c>
      <c r="N117" s="69">
        <f>'PG&amp;E Program Totals'!N117*'PG&amp;E Program Totals w.DLF'!$C$2</f>
        <v>0.43387942627072335</v>
      </c>
      <c r="O117" s="154">
        <f>'PG&amp;E Program Totals'!O117*'PG&amp;E Program Totals w.DLF'!$C$2</f>
        <v>0.3974514461159706</v>
      </c>
    </row>
    <row r="118" spans="1:15" ht="15">
      <c r="A118" s="254"/>
      <c r="B118" s="257"/>
      <c r="C118" s="70" t="s">
        <v>35</v>
      </c>
      <c r="D118" s="69">
        <f>'PG&amp;E Program Totals'!D118*'PG&amp;E Program Totals w.DLF'!$C$2</f>
        <v>0.7491944717168808</v>
      </c>
      <c r="E118" s="69">
        <f>'PG&amp;E Program Totals'!E118*'PG&amp;E Program Totals w.DLF'!$C$2</f>
        <v>0.7432368648052216</v>
      </c>
      <c r="F118" s="69">
        <f>'PG&amp;E Program Totals'!F118*'PG&amp;E Program Totals w.DLF'!$C$2</f>
        <v>0.8689904688000679</v>
      </c>
      <c r="G118" s="69">
        <f>'PG&amp;E Program Totals'!G118*'PG&amp;E Program Totals w.DLF'!$C$2</f>
        <v>3.267357361793518</v>
      </c>
      <c r="H118" s="72">
        <f>'PG&amp;E Program Totals'!H118*'PG&amp;E Program Totals w.DLF'!$C$2</f>
        <v>3.6817662858963014</v>
      </c>
      <c r="I118" s="72">
        <f>'PG&amp;E Program Totals'!I118*'PG&amp;E Program Totals w.DLF'!$C$2</f>
        <v>10.027040696144104</v>
      </c>
      <c r="J118" s="72">
        <f>'PG&amp;E Program Totals'!J118*'PG&amp;E Program Totals w.DLF'!$C$2</f>
        <v>9.756774552345275</v>
      </c>
      <c r="K118" s="72">
        <f>'PG&amp;E Program Totals'!K118*'PG&amp;E Program Totals w.DLF'!$C$2</f>
        <v>9.085084679603577</v>
      </c>
      <c r="L118" s="72">
        <f>'PG&amp;E Program Totals'!L118*'PG&amp;E Program Totals w.DLF'!$C$2</f>
        <v>6.7099212250709535</v>
      </c>
      <c r="M118" s="72">
        <f>'PG&amp;E Program Totals'!M118*'PG&amp;E Program Totals w.DLF'!$C$2</f>
        <v>3.293077453374863</v>
      </c>
      <c r="N118" s="69">
        <f>'PG&amp;E Program Totals'!N118*'PG&amp;E Program Totals w.DLF'!$C$2</f>
        <v>0.9593402054905891</v>
      </c>
      <c r="O118" s="154">
        <f>'PG&amp;E Program Totals'!O118*'PG&amp;E Program Totals w.DLF'!$C$2</f>
        <v>0.8221767583489418</v>
      </c>
    </row>
    <row r="119" spans="1:15" ht="26.25">
      <c r="A119" s="254"/>
      <c r="B119" s="257"/>
      <c r="C119" s="70" t="s">
        <v>34</v>
      </c>
      <c r="D119" s="69">
        <f>'PG&amp;E Program Totals'!D119*'PG&amp;E Program Totals w.DLF'!$C$2</f>
        <v>0.6885885684490204</v>
      </c>
      <c r="E119" s="69">
        <f>'PG&amp;E Program Totals'!E119*'PG&amp;E Program Totals w.DLF'!$C$2</f>
        <v>0.6841999710798263</v>
      </c>
      <c r="F119" s="69">
        <f>'PG&amp;E Program Totals'!F119*'PG&amp;E Program Totals w.DLF'!$C$2</f>
        <v>0.680146870791912</v>
      </c>
      <c r="G119" s="69">
        <f>'PG&amp;E Program Totals'!G119*'PG&amp;E Program Totals w.DLF'!$C$2</f>
        <v>1.4227128068208694</v>
      </c>
      <c r="H119" s="72">
        <f>'PG&amp;E Program Totals'!H119*'PG&amp;E Program Totals w.DLF'!$C$2</f>
        <v>1.1851583803892136</v>
      </c>
      <c r="I119" s="72">
        <f>'PG&amp;E Program Totals'!I119*'PG&amp;E Program Totals w.DLF'!$C$2</f>
        <v>0.8637315798401832</v>
      </c>
      <c r="J119" s="72">
        <f>'PG&amp;E Program Totals'!J119*'PG&amp;E Program Totals w.DLF'!$C$2</f>
        <v>0.8346352015137672</v>
      </c>
      <c r="K119" s="72">
        <f>'PG&amp;E Program Totals'!K119*'PG&amp;E Program Totals w.DLF'!$C$2</f>
        <v>0.8745568041205406</v>
      </c>
      <c r="L119" s="72">
        <f>'PG&amp;E Program Totals'!L119*'PG&amp;E Program Totals w.DLF'!$C$2</f>
        <v>0.9304704560637473</v>
      </c>
      <c r="M119" s="72">
        <f>'PG&amp;E Program Totals'!M119*'PG&amp;E Program Totals w.DLF'!$C$2</f>
        <v>1.252814887881279</v>
      </c>
      <c r="N119" s="69">
        <f>'PG&amp;E Program Totals'!N119*'PG&amp;E Program Totals w.DLF'!$C$2</f>
        <v>0.7841691433787346</v>
      </c>
      <c r="O119" s="154">
        <f>'PG&amp;E Program Totals'!O119*'PG&amp;E Program Totals w.DLF'!$C$2</f>
        <v>0.7500272315740585</v>
      </c>
    </row>
    <row r="120" spans="1:15" ht="15">
      <c r="A120" s="254"/>
      <c r="B120" s="257"/>
      <c r="C120" s="70" t="s">
        <v>33</v>
      </c>
      <c r="D120" s="69">
        <f>'PG&amp;E Program Totals'!D120*'PG&amp;E Program Totals w.DLF'!$C$2</f>
        <v>0.8844428850412368</v>
      </c>
      <c r="E120" s="69">
        <f>'PG&amp;E Program Totals'!E120*'PG&amp;E Program Totals w.DLF'!$C$2</f>
        <v>0.8903308555483818</v>
      </c>
      <c r="F120" s="69">
        <f>'PG&amp;E Program Totals'!F120*'PG&amp;E Program Totals w.DLF'!$C$2</f>
        <v>0.8906400019526481</v>
      </c>
      <c r="G120" s="69">
        <f>'PG&amp;E Program Totals'!G120*'PG&amp;E Program Totals w.DLF'!$C$2</f>
        <v>1.9095596766471863</v>
      </c>
      <c r="H120" s="72">
        <f>'PG&amp;E Program Totals'!H120*'PG&amp;E Program Totals w.DLF'!$C$2</f>
        <v>2.0317792167663575</v>
      </c>
      <c r="I120" s="72">
        <f>'PG&amp;E Program Totals'!I120*'PG&amp;E Program Totals w.DLF'!$C$2</f>
        <v>2.4539528942108153</v>
      </c>
      <c r="J120" s="72">
        <f>'PG&amp;E Program Totals'!J120*'PG&amp;E Program Totals w.DLF'!$C$2</f>
        <v>2.3398684554100035</v>
      </c>
      <c r="K120" s="72">
        <f>'PG&amp;E Program Totals'!K120*'PG&amp;E Program Totals w.DLF'!$C$2</f>
        <v>2.5007885744571685</v>
      </c>
      <c r="L120" s="72">
        <f>'PG&amp;E Program Totals'!L120*'PG&amp;E Program Totals w.DLF'!$C$2</f>
        <v>2.404060012340546</v>
      </c>
      <c r="M120" s="72">
        <f>'PG&amp;E Program Totals'!M120*'PG&amp;E Program Totals w.DLF'!$C$2</f>
        <v>1.919770923614502</v>
      </c>
      <c r="N120" s="69">
        <f>'PG&amp;E Program Totals'!N120*'PG&amp;E Program Totals w.DLF'!$C$2</f>
        <v>1.0376326439380645</v>
      </c>
      <c r="O120" s="154">
        <f>'PG&amp;E Program Totals'!O120*'PG&amp;E Program Totals w.DLF'!$C$2</f>
        <v>0.9408278414011001</v>
      </c>
    </row>
    <row r="121" spans="1:15" ht="15">
      <c r="A121" s="254"/>
      <c r="B121" s="257"/>
      <c r="C121" s="70" t="s">
        <v>32</v>
      </c>
      <c r="D121" s="69">
        <f>'PG&amp;E Program Totals'!D121*'PG&amp;E Program Totals w.DLF'!$C$2</f>
        <v>1.6429949202537537</v>
      </c>
      <c r="E121" s="69">
        <f>'PG&amp;E Program Totals'!E121*'PG&amp;E Program Totals w.DLF'!$C$2</f>
        <v>1.6675697054862975</v>
      </c>
      <c r="F121" s="69">
        <f>'PG&amp;E Program Totals'!F121*'PG&amp;E Program Totals w.DLF'!$C$2</f>
        <v>1.6874463546276093</v>
      </c>
      <c r="G121" s="69">
        <f>'PG&amp;E Program Totals'!G121*'PG&amp;E Program Totals w.DLF'!$C$2</f>
        <v>3.9366219260692596</v>
      </c>
      <c r="H121" s="72">
        <f>'PG&amp;E Program Totals'!H121*'PG&amp;E Program Totals w.DLF'!$C$2</f>
        <v>4.243796541213989</v>
      </c>
      <c r="I121" s="72">
        <f>'PG&amp;E Program Totals'!I121*'PG&amp;E Program Totals w.DLF'!$C$2</f>
        <v>5.094953486442566</v>
      </c>
      <c r="J121" s="72">
        <f>'PG&amp;E Program Totals'!J121*'PG&amp;E Program Totals w.DLF'!$C$2</f>
        <v>5.220897953033447</v>
      </c>
      <c r="K121" s="72">
        <f>'PG&amp;E Program Totals'!K121*'PG&amp;E Program Totals w.DLF'!$C$2</f>
        <v>5.652159279346466</v>
      </c>
      <c r="L121" s="72">
        <f>'PG&amp;E Program Totals'!L121*'PG&amp;E Program Totals w.DLF'!$C$2</f>
        <v>5.437056152820587</v>
      </c>
      <c r="M121" s="72">
        <f>'PG&amp;E Program Totals'!M121*'PG&amp;E Program Totals w.DLF'!$C$2</f>
        <v>4.182089401960373</v>
      </c>
      <c r="N121" s="69">
        <f>'PG&amp;E Program Totals'!N121*'PG&amp;E Program Totals w.DLF'!$C$2</f>
        <v>1.9901027767658233</v>
      </c>
      <c r="O121" s="154">
        <f>'PG&amp;E Program Totals'!O121*'PG&amp;E Program Totals w.DLF'!$C$2</f>
        <v>1.879894176006317</v>
      </c>
    </row>
    <row r="122" spans="1:15" ht="15">
      <c r="A122" s="254"/>
      <c r="B122" s="257"/>
      <c r="C122" s="71" t="s">
        <v>31</v>
      </c>
      <c r="D122" s="69">
        <f>'PG&amp;E Program Totals'!D122*'PG&amp;E Program Totals w.DLF'!$C$2</f>
        <v>10.146395270347595</v>
      </c>
      <c r="E122" s="69">
        <f>'PG&amp;E Program Totals'!E122*'PG&amp;E Program Totals w.DLF'!$C$2</f>
        <v>10.078417585372925</v>
      </c>
      <c r="F122" s="69">
        <f>'PG&amp;E Program Totals'!F122*'PG&amp;E Program Totals w.DLF'!$C$2</f>
        <v>11.909705681800842</v>
      </c>
      <c r="G122" s="69">
        <f>'PG&amp;E Program Totals'!G122*'PG&amp;E Program Totals w.DLF'!$C$2</f>
        <v>28.26627995300293</v>
      </c>
      <c r="H122" s="69">
        <f>'PG&amp;E Program Totals'!H122*'PG&amp;E Program Totals w.DLF'!$C$2</f>
        <v>26.827074237823485</v>
      </c>
      <c r="I122" s="69">
        <f>'PG&amp;E Program Totals'!I122*'PG&amp;E Program Totals w.DLF'!$C$2</f>
        <v>28.881783643722535</v>
      </c>
      <c r="J122" s="69">
        <f>'PG&amp;E Program Totals'!J122*'PG&amp;E Program Totals w.DLF'!$C$2</f>
        <v>29.658275716781617</v>
      </c>
      <c r="K122" s="69">
        <f>'PG&amp;E Program Totals'!K122*'PG&amp;E Program Totals w.DLF'!$C$2</f>
        <v>28.85819017601013</v>
      </c>
      <c r="L122" s="69">
        <f>'PG&amp;E Program Totals'!L122*'PG&amp;E Program Totals w.DLF'!$C$2</f>
        <v>29.714294509887694</v>
      </c>
      <c r="M122" s="69">
        <f>'PG&amp;E Program Totals'!M122*'PG&amp;E Program Totals w.DLF'!$C$2</f>
        <v>27.569052808761597</v>
      </c>
      <c r="N122" s="69">
        <f>'PG&amp;E Program Totals'!N122*'PG&amp;E Program Totals w.DLF'!$C$2</f>
        <v>14.056831554412842</v>
      </c>
      <c r="O122" s="154">
        <f>'PG&amp;E Program Totals'!O122*'PG&amp;E Program Totals w.DLF'!$C$2</f>
        <v>12.379696095466613</v>
      </c>
    </row>
    <row r="123" spans="1:15" ht="27" thickBot="1">
      <c r="A123" s="255"/>
      <c r="B123" s="258"/>
      <c r="C123" s="155" t="s">
        <v>30</v>
      </c>
      <c r="D123" s="156">
        <f>'PG&amp;E Program Totals'!D123*'PG&amp;E Program Totals w.DLF'!$C$2</f>
        <v>25.85766398707032</v>
      </c>
      <c r="E123" s="156">
        <f>'PG&amp;E Program Totals'!E123*'PG&amp;E Program Totals w.DLF'!$C$2</f>
        <v>25.72855243718624</v>
      </c>
      <c r="F123" s="156">
        <f>'PG&amp;E Program Totals'!F123*'PG&amp;E Program Totals w.DLF'!$C$2</f>
        <v>28.436901861697436</v>
      </c>
      <c r="G123" s="156">
        <f>'PG&amp;E Program Totals'!G123*'PG&amp;E Program Totals w.DLF'!$C$2</f>
        <v>66.19869525653124</v>
      </c>
      <c r="H123" s="156">
        <f>'PG&amp;E Program Totals'!H123*'PG&amp;E Program Totals w.DLF'!$C$2</f>
        <v>65.9776749972105</v>
      </c>
      <c r="I123" s="156">
        <f>'PG&amp;E Program Totals'!I123*'PG&amp;E Program Totals w.DLF'!$C$2</f>
        <v>83.45165456575155</v>
      </c>
      <c r="J123" s="156">
        <f>'PG&amp;E Program Totals'!J123*'PG&amp;E Program Totals w.DLF'!$C$2</f>
        <v>83.14263304930925</v>
      </c>
      <c r="K123" s="156">
        <f>'PG&amp;E Program Totals'!K123*'PG&amp;E Program Totals w.DLF'!$C$2</f>
        <v>83.04241769760847</v>
      </c>
      <c r="L123" s="156">
        <f>'PG&amp;E Program Totals'!L123*'PG&amp;E Program Totals w.DLF'!$C$2</f>
        <v>79.84018861681223</v>
      </c>
      <c r="M123" s="156">
        <f>'PG&amp;E Program Totals'!M123*'PG&amp;E Program Totals w.DLF'!$C$2</f>
        <v>65.64519444727898</v>
      </c>
      <c r="N123" s="156">
        <f>'PG&amp;E Program Totals'!N123*'PG&amp;E Program Totals w.DLF'!$C$2</f>
        <v>33.03285617378354</v>
      </c>
      <c r="O123" s="157">
        <f>'PG&amp;E Program Totals'!O123*'PG&amp;E Program Totals w.DLF'!$C$2</f>
        <v>29.555673503756523</v>
      </c>
    </row>
    <row r="124" spans="1:15" ht="27" customHeight="1">
      <c r="A124" s="253" t="s">
        <v>44</v>
      </c>
      <c r="B124" s="256" t="s">
        <v>39</v>
      </c>
      <c r="C124" s="150" t="s">
        <v>38</v>
      </c>
      <c r="D124" s="152">
        <f>'PG&amp;E Program Totals'!D124*'PG&amp;E Program Totals w.DLF'!$C$2</f>
        <v>0</v>
      </c>
      <c r="E124" s="152">
        <f>'PG&amp;E Program Totals'!E124*'PG&amp;E Program Totals w.DLF'!$C$2</f>
        <v>0</v>
      </c>
      <c r="F124" s="152">
        <f>'PG&amp;E Program Totals'!F124*'PG&amp;E Program Totals w.DLF'!$C$2</f>
        <v>0</v>
      </c>
      <c r="G124" s="152">
        <f>'PG&amp;E Program Totals'!G124*'PG&amp;E Program Totals w.DLF'!$C$2</f>
        <v>0</v>
      </c>
      <c r="H124" s="152">
        <f>'PG&amp;E Program Totals'!H124*'PG&amp;E Program Totals w.DLF'!$C$2</f>
        <v>3.7432503169999998</v>
      </c>
      <c r="I124" s="152">
        <f>'PG&amp;E Program Totals'!I124*'PG&amp;E Program Totals w.DLF'!$C$2</f>
        <v>9.064061229999998</v>
      </c>
      <c r="J124" s="152">
        <f>'PG&amp;E Program Totals'!J124*'PG&amp;E Program Totals w.DLF'!$C$2</f>
        <v>8.44962056</v>
      </c>
      <c r="K124" s="152">
        <f>'PG&amp;E Program Totals'!K124*'PG&amp;E Program Totals w.DLF'!$C$2</f>
        <v>11.185604380000001</v>
      </c>
      <c r="L124" s="152">
        <f>'PG&amp;E Program Totals'!L124*'PG&amp;E Program Totals w.DLF'!$C$2</f>
        <v>9.175581153</v>
      </c>
      <c r="M124" s="152">
        <f>'PG&amp;E Program Totals'!M124*'PG&amp;E Program Totals w.DLF'!$C$2</f>
        <v>5.430169746</v>
      </c>
      <c r="N124" s="152">
        <f>'PG&amp;E Program Totals'!N124*'PG&amp;E Program Totals w.DLF'!$C$2</f>
        <v>0</v>
      </c>
      <c r="O124" s="158">
        <f>'PG&amp;E Program Totals'!O124*'PG&amp;E Program Totals w.DLF'!$C$2</f>
        <v>0</v>
      </c>
    </row>
    <row r="125" spans="1:15" ht="26.25">
      <c r="A125" s="254"/>
      <c r="B125" s="257"/>
      <c r="C125" s="70" t="s">
        <v>37</v>
      </c>
      <c r="D125" s="72">
        <f>'PG&amp;E Program Totals'!D125*'PG&amp;E Program Totals w.DLF'!$C$2</f>
        <v>0</v>
      </c>
      <c r="E125" s="72">
        <f>'PG&amp;E Program Totals'!E125*'PG&amp;E Program Totals w.DLF'!$C$2</f>
        <v>0</v>
      </c>
      <c r="F125" s="72">
        <f>'PG&amp;E Program Totals'!F125*'PG&amp;E Program Totals w.DLF'!$C$2</f>
        <v>0</v>
      </c>
      <c r="G125" s="72">
        <f>'PG&amp;E Program Totals'!G125*'PG&amp;E Program Totals w.DLF'!$C$2</f>
        <v>0</v>
      </c>
      <c r="H125" s="72">
        <f>'PG&amp;E Program Totals'!H125*'PG&amp;E Program Totals w.DLF'!$C$2</f>
        <v>1.765735588</v>
      </c>
      <c r="I125" s="72">
        <f>'PG&amp;E Program Totals'!I125*'PG&amp;E Program Totals w.DLF'!$C$2</f>
        <v>2.717410513</v>
      </c>
      <c r="J125" s="72">
        <f>'PG&amp;E Program Totals'!J125*'PG&amp;E Program Totals w.DLF'!$C$2</f>
        <v>2.809693444</v>
      </c>
      <c r="K125" s="72">
        <f>'PG&amp;E Program Totals'!K125*'PG&amp;E Program Totals w.DLF'!$C$2</f>
        <v>2.150598292</v>
      </c>
      <c r="L125" s="72">
        <f>'PG&amp;E Program Totals'!L125*'PG&amp;E Program Totals w.DLF'!$C$2</f>
        <v>2.0782774699999997</v>
      </c>
      <c r="M125" s="72">
        <f>'PG&amp;E Program Totals'!M125*'PG&amp;E Program Totals w.DLF'!$C$2</f>
        <v>0.9478685544</v>
      </c>
      <c r="N125" s="72">
        <f>'PG&amp;E Program Totals'!N125*'PG&amp;E Program Totals w.DLF'!$C$2</f>
        <v>0</v>
      </c>
      <c r="O125" s="159">
        <f>'PG&amp;E Program Totals'!O125*'PG&amp;E Program Totals w.DLF'!$C$2</f>
        <v>0</v>
      </c>
    </row>
    <row r="126" spans="1:15" ht="15">
      <c r="A126" s="254"/>
      <c r="B126" s="257"/>
      <c r="C126" s="70" t="s">
        <v>36</v>
      </c>
      <c r="D126" s="72">
        <f>'PG&amp;E Program Totals'!D126*'PG&amp;E Program Totals w.DLF'!$C$2</f>
        <v>0</v>
      </c>
      <c r="E126" s="72">
        <f>'PG&amp;E Program Totals'!E126*'PG&amp;E Program Totals w.DLF'!$C$2</f>
        <v>0</v>
      </c>
      <c r="F126" s="72">
        <f>'PG&amp;E Program Totals'!F126*'PG&amp;E Program Totals w.DLF'!$C$2</f>
        <v>0</v>
      </c>
      <c r="G126" s="72">
        <f>'PG&amp;E Program Totals'!G126*'PG&amp;E Program Totals w.DLF'!$C$2</f>
        <v>0</v>
      </c>
      <c r="H126" s="72">
        <f>'PG&amp;E Program Totals'!H126*'PG&amp;E Program Totals w.DLF'!$C$2</f>
        <v>0.1614993527</v>
      </c>
      <c r="I126" s="72">
        <f>'PG&amp;E Program Totals'!I126*'PG&amp;E Program Totals w.DLF'!$C$2</f>
        <v>0.2690313516</v>
      </c>
      <c r="J126" s="72">
        <f>'PG&amp;E Program Totals'!J126*'PG&amp;E Program Totals w.DLF'!$C$2</f>
        <v>0.30154478609999996</v>
      </c>
      <c r="K126" s="72">
        <f>'PG&amp;E Program Totals'!K126*'PG&amp;E Program Totals w.DLF'!$C$2</f>
        <v>0.3085248874</v>
      </c>
      <c r="L126" s="72">
        <f>'PG&amp;E Program Totals'!L126*'PG&amp;E Program Totals w.DLF'!$C$2</f>
        <v>0.262450668</v>
      </c>
      <c r="M126" s="72">
        <f>'PG&amp;E Program Totals'!M126*'PG&amp;E Program Totals w.DLF'!$C$2</f>
        <v>0.07909359029999999</v>
      </c>
      <c r="N126" s="72">
        <f>'PG&amp;E Program Totals'!N126*'PG&amp;E Program Totals w.DLF'!$C$2</f>
        <v>0</v>
      </c>
      <c r="O126" s="159">
        <f>'PG&amp;E Program Totals'!O126*'PG&amp;E Program Totals w.DLF'!$C$2</f>
        <v>0</v>
      </c>
    </row>
    <row r="127" spans="1:15" ht="15">
      <c r="A127" s="254"/>
      <c r="B127" s="257"/>
      <c r="C127" s="70" t="s">
        <v>35</v>
      </c>
      <c r="D127" s="72">
        <f>'PG&amp;E Program Totals'!D127*'PG&amp;E Program Totals w.DLF'!$C$2</f>
        <v>0</v>
      </c>
      <c r="E127" s="72">
        <f>'PG&amp;E Program Totals'!E127*'PG&amp;E Program Totals w.DLF'!$C$2</f>
        <v>0</v>
      </c>
      <c r="F127" s="72">
        <f>'PG&amp;E Program Totals'!F127*'PG&amp;E Program Totals w.DLF'!$C$2</f>
        <v>0</v>
      </c>
      <c r="G127" s="72">
        <f>'PG&amp;E Program Totals'!G127*'PG&amp;E Program Totals w.DLF'!$C$2</f>
        <v>0</v>
      </c>
      <c r="H127" s="72">
        <f>'PG&amp;E Program Totals'!H127*'PG&amp;E Program Totals w.DLF'!$C$2</f>
        <v>1.1221180089999998</v>
      </c>
      <c r="I127" s="72">
        <f>'PG&amp;E Program Totals'!I127*'PG&amp;E Program Totals w.DLF'!$C$2</f>
        <v>2.2949492310000004</v>
      </c>
      <c r="J127" s="72">
        <f>'PG&amp;E Program Totals'!J127*'PG&amp;E Program Totals w.DLF'!$C$2</f>
        <v>2.200745453</v>
      </c>
      <c r="K127" s="72">
        <f>'PG&amp;E Program Totals'!K127*'PG&amp;E Program Totals w.DLF'!$C$2</f>
        <v>1.823271044</v>
      </c>
      <c r="L127" s="72">
        <f>'PG&amp;E Program Totals'!L127*'PG&amp;E Program Totals w.DLF'!$C$2</f>
        <v>1.632702398</v>
      </c>
      <c r="M127" s="72">
        <f>'PG&amp;E Program Totals'!M127*'PG&amp;E Program Totals w.DLF'!$C$2</f>
        <v>0.6773738048</v>
      </c>
      <c r="N127" s="72">
        <f>'PG&amp;E Program Totals'!N127*'PG&amp;E Program Totals w.DLF'!$C$2</f>
        <v>0</v>
      </c>
      <c r="O127" s="159">
        <f>'PG&amp;E Program Totals'!O127*'PG&amp;E Program Totals w.DLF'!$C$2</f>
        <v>0</v>
      </c>
    </row>
    <row r="128" spans="1:15" ht="26.25">
      <c r="A128" s="254"/>
      <c r="B128" s="257"/>
      <c r="C128" s="70" t="s">
        <v>34</v>
      </c>
      <c r="D128" s="72">
        <f>'PG&amp;E Program Totals'!D128*'PG&amp;E Program Totals w.DLF'!$C$2</f>
        <v>0</v>
      </c>
      <c r="E128" s="72">
        <f>'PG&amp;E Program Totals'!E128*'PG&amp;E Program Totals w.DLF'!$C$2</f>
        <v>0</v>
      </c>
      <c r="F128" s="72">
        <f>'PG&amp;E Program Totals'!F128*'PG&amp;E Program Totals w.DLF'!$C$2</f>
        <v>0</v>
      </c>
      <c r="G128" s="72">
        <f>'PG&amp;E Program Totals'!G128*'PG&amp;E Program Totals w.DLF'!$C$2</f>
        <v>0</v>
      </c>
      <c r="H128" s="72">
        <f>'PG&amp;E Program Totals'!H128*'PG&amp;E Program Totals w.DLF'!$C$2</f>
        <v>0.1292834246</v>
      </c>
      <c r="I128" s="72">
        <f>'PG&amp;E Program Totals'!I128*'PG&amp;E Program Totals w.DLF'!$C$2</f>
        <v>0.7246459482</v>
      </c>
      <c r="J128" s="72">
        <f>'PG&amp;E Program Totals'!J128*'PG&amp;E Program Totals w.DLF'!$C$2</f>
        <v>0.8117238335999999</v>
      </c>
      <c r="K128" s="72">
        <f>'PG&amp;E Program Totals'!K128*'PG&amp;E Program Totals w.DLF'!$C$2</f>
        <v>0.9899513392999999</v>
      </c>
      <c r="L128" s="72">
        <f>'PG&amp;E Program Totals'!L128*'PG&amp;E Program Totals w.DLF'!$C$2</f>
        <v>0.6098767112000001</v>
      </c>
      <c r="M128" s="72">
        <f>'PG&amp;E Program Totals'!M128*'PG&amp;E Program Totals w.DLF'!$C$2</f>
        <v>0.18499391140000002</v>
      </c>
      <c r="N128" s="72">
        <f>'PG&amp;E Program Totals'!N128*'PG&amp;E Program Totals w.DLF'!$C$2</f>
        <v>0</v>
      </c>
      <c r="O128" s="159">
        <f>'PG&amp;E Program Totals'!O128*'PG&amp;E Program Totals w.DLF'!$C$2</f>
        <v>0</v>
      </c>
    </row>
    <row r="129" spans="1:15" ht="15">
      <c r="A129" s="254"/>
      <c r="B129" s="257"/>
      <c r="C129" s="70" t="s">
        <v>33</v>
      </c>
      <c r="D129" s="72">
        <f>'PG&amp;E Program Totals'!D129*'PG&amp;E Program Totals w.DLF'!$C$2</f>
        <v>0</v>
      </c>
      <c r="E129" s="72">
        <f>'PG&amp;E Program Totals'!E129*'PG&amp;E Program Totals w.DLF'!$C$2</f>
        <v>0</v>
      </c>
      <c r="F129" s="72">
        <f>'PG&amp;E Program Totals'!F129*'PG&amp;E Program Totals w.DLF'!$C$2</f>
        <v>0</v>
      </c>
      <c r="G129" s="72">
        <f>'PG&amp;E Program Totals'!G129*'PG&amp;E Program Totals w.DLF'!$C$2</f>
        <v>0</v>
      </c>
      <c r="H129" s="72">
        <f>'PG&amp;E Program Totals'!H129*'PG&amp;E Program Totals w.DLF'!$C$2</f>
        <v>3.080649153</v>
      </c>
      <c r="I129" s="72">
        <f>'PG&amp;E Program Totals'!I129*'PG&amp;E Program Totals w.DLF'!$C$2</f>
        <v>4.733220415</v>
      </c>
      <c r="J129" s="72">
        <f>'PG&amp;E Program Totals'!J129*'PG&amp;E Program Totals w.DLF'!$C$2</f>
        <v>4.525700925</v>
      </c>
      <c r="K129" s="72">
        <f>'PG&amp;E Program Totals'!K129*'PG&amp;E Program Totals w.DLF'!$C$2</f>
        <v>3.873788929</v>
      </c>
      <c r="L129" s="72">
        <f>'PG&amp;E Program Totals'!L129*'PG&amp;E Program Totals w.DLF'!$C$2</f>
        <v>3.781177995</v>
      </c>
      <c r="M129" s="72">
        <f>'PG&amp;E Program Totals'!M129*'PG&amp;E Program Totals w.DLF'!$C$2</f>
        <v>2.6580299029999996</v>
      </c>
      <c r="N129" s="72">
        <f>'PG&amp;E Program Totals'!N129*'PG&amp;E Program Totals w.DLF'!$C$2</f>
        <v>0</v>
      </c>
      <c r="O129" s="159">
        <f>'PG&amp;E Program Totals'!O129*'PG&amp;E Program Totals w.DLF'!$C$2</f>
        <v>0</v>
      </c>
    </row>
    <row r="130" spans="1:15" ht="15">
      <c r="A130" s="254"/>
      <c r="B130" s="257"/>
      <c r="C130" s="70" t="s">
        <v>32</v>
      </c>
      <c r="D130" s="72">
        <f>'PG&amp;E Program Totals'!D130*'PG&amp;E Program Totals w.DLF'!$C$2</f>
        <v>0</v>
      </c>
      <c r="E130" s="72">
        <f>'PG&amp;E Program Totals'!E130*'PG&amp;E Program Totals w.DLF'!$C$2</f>
        <v>0</v>
      </c>
      <c r="F130" s="72">
        <f>'PG&amp;E Program Totals'!F130*'PG&amp;E Program Totals w.DLF'!$C$2</f>
        <v>0</v>
      </c>
      <c r="G130" s="72">
        <f>'PG&amp;E Program Totals'!G130*'PG&amp;E Program Totals w.DLF'!$C$2</f>
        <v>0</v>
      </c>
      <c r="H130" s="72">
        <f>'PG&amp;E Program Totals'!H130*'PG&amp;E Program Totals w.DLF'!$C$2</f>
        <v>1.239814042</v>
      </c>
      <c r="I130" s="72">
        <f>'PG&amp;E Program Totals'!I130*'PG&amp;E Program Totals w.DLF'!$C$2</f>
        <v>2.615844768</v>
      </c>
      <c r="J130" s="72">
        <f>'PG&amp;E Program Totals'!J130*'PG&amp;E Program Totals w.DLF'!$C$2</f>
        <v>2.395320343</v>
      </c>
      <c r="K130" s="72">
        <f>'PG&amp;E Program Totals'!K130*'PG&amp;E Program Totals w.DLF'!$C$2</f>
        <v>2.3086068809999998</v>
      </c>
      <c r="L130" s="72">
        <f>'PG&amp;E Program Totals'!L130*'PG&amp;E Program Totals w.DLF'!$C$2</f>
        <v>2.2299772119999997</v>
      </c>
      <c r="M130" s="72">
        <f>'PG&amp;E Program Totals'!M130*'PG&amp;E Program Totals w.DLF'!$C$2</f>
        <v>0.6812133048</v>
      </c>
      <c r="N130" s="72">
        <f>'PG&amp;E Program Totals'!N130*'PG&amp;E Program Totals w.DLF'!$C$2</f>
        <v>0</v>
      </c>
      <c r="O130" s="159">
        <f>'PG&amp;E Program Totals'!O130*'PG&amp;E Program Totals w.DLF'!$C$2</f>
        <v>0</v>
      </c>
    </row>
    <row r="131" spans="1:15" ht="15">
      <c r="A131" s="254"/>
      <c r="B131" s="257"/>
      <c r="C131" s="71" t="s">
        <v>31</v>
      </c>
      <c r="D131" s="69">
        <f>'PG&amp;E Program Totals'!D131*'PG&amp;E Program Totals w.DLF'!$C$2</f>
        <v>0</v>
      </c>
      <c r="E131" s="69">
        <f>'PG&amp;E Program Totals'!E131*'PG&amp;E Program Totals w.DLF'!$C$2</f>
        <v>0</v>
      </c>
      <c r="F131" s="69">
        <f>'PG&amp;E Program Totals'!F131*'PG&amp;E Program Totals w.DLF'!$C$2</f>
        <v>0</v>
      </c>
      <c r="G131" s="69">
        <f>'PG&amp;E Program Totals'!G131*'PG&amp;E Program Totals w.DLF'!$C$2</f>
        <v>0</v>
      </c>
      <c r="H131" s="69">
        <f>'PG&amp;E Program Totals'!H131*'PG&amp;E Program Totals w.DLF'!$C$2</f>
        <v>2.769773614</v>
      </c>
      <c r="I131" s="69">
        <f>'PG&amp;E Program Totals'!I131*'PG&amp;E Program Totals w.DLF'!$C$2</f>
        <v>5.102186492</v>
      </c>
      <c r="J131" s="69">
        <f>'PG&amp;E Program Totals'!J131*'PG&amp;E Program Totals w.DLF'!$C$2</f>
        <v>5.124131976999999</v>
      </c>
      <c r="K131" s="69">
        <f>'PG&amp;E Program Totals'!K131*'PG&amp;E Program Totals w.DLF'!$C$2</f>
        <v>4.545355874</v>
      </c>
      <c r="L131" s="69">
        <f>'PG&amp;E Program Totals'!L131*'PG&amp;E Program Totals w.DLF'!$C$2</f>
        <v>4.262873986</v>
      </c>
      <c r="M131" s="69">
        <f>'PG&amp;E Program Totals'!M131*'PG&amp;E Program Totals w.DLF'!$C$2</f>
        <v>1.836236487</v>
      </c>
      <c r="N131" s="69">
        <f>'PG&amp;E Program Totals'!N131*'PG&amp;E Program Totals w.DLF'!$C$2</f>
        <v>0</v>
      </c>
      <c r="O131" s="154">
        <f>'PG&amp;E Program Totals'!O131*'PG&amp;E Program Totals w.DLF'!$C$2</f>
        <v>0</v>
      </c>
    </row>
    <row r="132" spans="1:15" ht="27" thickBot="1">
      <c r="A132" s="255"/>
      <c r="B132" s="258"/>
      <c r="C132" s="155" t="s">
        <v>30</v>
      </c>
      <c r="D132" s="156">
        <f>'PG&amp;E Program Totals'!D132*'PG&amp;E Program Totals w.DLF'!$C$2</f>
        <v>0</v>
      </c>
      <c r="E132" s="156">
        <f>'PG&amp;E Program Totals'!E132*'PG&amp;E Program Totals w.DLF'!$C$2</f>
        <v>0</v>
      </c>
      <c r="F132" s="156">
        <f>'PG&amp;E Program Totals'!F132*'PG&amp;E Program Totals w.DLF'!$C$2</f>
        <v>0</v>
      </c>
      <c r="G132" s="156">
        <f>'PG&amp;E Program Totals'!G132*'PG&amp;E Program Totals w.DLF'!$C$2</f>
        <v>0</v>
      </c>
      <c r="H132" s="156">
        <f>'PG&amp;E Program Totals'!H132*'PG&amp;E Program Totals w.DLF'!$C$2</f>
        <v>14.012123500300001</v>
      </c>
      <c r="I132" s="156">
        <f>'PG&amp;E Program Totals'!I132*'PG&amp;E Program Totals w.DLF'!$C$2</f>
        <v>27.521349948799998</v>
      </c>
      <c r="J132" s="156">
        <f>'PG&amp;E Program Totals'!J132*'PG&amp;E Program Totals w.DLF'!$C$2</f>
        <v>26.618481321700003</v>
      </c>
      <c r="K132" s="156">
        <f>'PG&amp;E Program Totals'!K132*'PG&amp;E Program Totals w.DLF'!$C$2</f>
        <v>27.1857016267</v>
      </c>
      <c r="L132" s="156">
        <f>'PG&amp;E Program Totals'!L132*'PG&amp;E Program Totals w.DLF'!$C$2</f>
        <v>24.032917593199997</v>
      </c>
      <c r="M132" s="156">
        <f>'PG&amp;E Program Totals'!M132*'PG&amp;E Program Totals w.DLF'!$C$2</f>
        <v>12.494979301699999</v>
      </c>
      <c r="N132" s="156">
        <f>'PG&amp;E Program Totals'!N132*'PG&amp;E Program Totals w.DLF'!$C$2</f>
        <v>0</v>
      </c>
      <c r="O132" s="157">
        <f>'PG&amp;E Program Totals'!O132*'PG&amp;E Program Totals w.DLF'!$C$2</f>
        <v>0</v>
      </c>
    </row>
    <row r="133" spans="1:15" ht="27" customHeight="1" thickBot="1">
      <c r="A133" s="242" t="s">
        <v>46</v>
      </c>
      <c r="B133" s="243"/>
      <c r="C133" s="58" t="s">
        <v>38</v>
      </c>
      <c r="D133" s="160">
        <f>'PG&amp;E Program Totals'!D133*'PG&amp;E Program Totals w.DLF'!$C$2</f>
        <v>13.031658083472015</v>
      </c>
      <c r="E133" s="160">
        <f>'PG&amp;E Program Totals'!E133*'PG&amp;E Program Totals w.DLF'!$C$2</f>
        <v>13.916266339393516</v>
      </c>
      <c r="F133" s="160">
        <f>'PG&amp;E Program Totals'!F133*'PG&amp;E Program Totals w.DLF'!$C$2</f>
        <v>14.738616286834228</v>
      </c>
      <c r="G133" s="160">
        <f>'PG&amp;E Program Totals'!G133*'PG&amp;E Program Totals w.DLF'!$C$2</f>
        <v>30.053264099452356</v>
      </c>
      <c r="H133" s="160">
        <f>'PG&amp;E Program Totals'!H133*'PG&amp;E Program Totals w.DLF'!$C$2</f>
        <v>28.444148680214447</v>
      </c>
      <c r="I133" s="160">
        <f>'PG&amp;E Program Totals'!I133*'PG&amp;E Program Totals w.DLF'!$C$2</f>
        <v>38.14827407367697</v>
      </c>
      <c r="J133" s="160">
        <f>'PG&amp;E Program Totals'!J133*'PG&amp;E Program Totals w.DLF'!$C$2</f>
        <v>35.98121614626753</v>
      </c>
      <c r="K133" s="160">
        <f>'PG&amp;E Program Totals'!K133*'PG&amp;E Program Totals w.DLF'!$C$2</f>
        <v>39.723362737048824</v>
      </c>
      <c r="L133" s="160">
        <f>'PG&amp;E Program Totals'!L133*'PG&amp;E Program Totals w.DLF'!$C$2</f>
        <v>37.451573706343</v>
      </c>
      <c r="M133" s="160">
        <f>'PG&amp;E Program Totals'!M133*'PG&amp;E Program Totals w.DLF'!$C$2</f>
        <v>30.535717417798605</v>
      </c>
      <c r="N133" s="160">
        <f>'PG&amp;E Program Totals'!N133*'PG&amp;E Program Totals w.DLF'!$C$2</f>
        <v>18.09367535276622</v>
      </c>
      <c r="O133" s="160">
        <f>'PG&amp;E Program Totals'!O133*'PG&amp;E Program Totals w.DLF'!$C$2</f>
        <v>15.23887070089303</v>
      </c>
    </row>
    <row r="134" spans="1:15" ht="27" thickBot="1">
      <c r="A134" s="244"/>
      <c r="B134" s="245"/>
      <c r="C134" s="57" t="s">
        <v>37</v>
      </c>
      <c r="D134" s="160">
        <f>'PG&amp;E Program Totals'!D134*'PG&amp;E Program Totals w.DLF'!$C$2</f>
        <v>7.013810495965768</v>
      </c>
      <c r="E134" s="160">
        <f>'PG&amp;E Program Totals'!E134*'PG&amp;E Program Totals w.DLF'!$C$2</f>
        <v>6.91155723219118</v>
      </c>
      <c r="F134" s="160">
        <f>'PG&amp;E Program Totals'!F134*'PG&amp;E Program Totals w.DLF'!$C$2</f>
        <v>7.615429547881217</v>
      </c>
      <c r="G134" s="160">
        <f>'PG&amp;E Program Totals'!G134*'PG&amp;E Program Totals w.DLF'!$C$2</f>
        <v>10.402125899042554</v>
      </c>
      <c r="H134" s="160">
        <f>'PG&amp;E Program Totals'!H134*'PG&amp;E Program Totals w.DLF'!$C$2</f>
        <v>13.717801641588464</v>
      </c>
      <c r="I134" s="160">
        <f>'PG&amp;E Program Totals'!I134*'PG&amp;E Program Totals w.DLF'!$C$2</f>
        <v>19.814807304613137</v>
      </c>
      <c r="J134" s="160">
        <f>'PG&amp;E Program Totals'!J134*'PG&amp;E Program Totals w.DLF'!$C$2</f>
        <v>19.09494426325416</v>
      </c>
      <c r="K134" s="160">
        <f>'PG&amp;E Program Totals'!K134*'PG&amp;E Program Totals w.DLF'!$C$2</f>
        <v>18.64148331827999</v>
      </c>
      <c r="L134" s="160">
        <f>'PG&amp;E Program Totals'!L134*'PG&amp;E Program Totals w.DLF'!$C$2</f>
        <v>16.957682109069484</v>
      </c>
      <c r="M134" s="160">
        <f>'PG&amp;E Program Totals'!M134*'PG&amp;E Program Totals w.DLF'!$C$2</f>
        <v>12.63091280420446</v>
      </c>
      <c r="N134" s="160">
        <f>'PG&amp;E Program Totals'!N134*'PG&amp;E Program Totals w.DLF'!$C$2</f>
        <v>8.402455131563503</v>
      </c>
      <c r="O134" s="160">
        <f>'PG&amp;E Program Totals'!O134*'PG&amp;E Program Totals w.DLF'!$C$2</f>
        <v>7.671762210855689</v>
      </c>
    </row>
    <row r="135" spans="1:15" ht="15.75" thickBot="1">
      <c r="A135" s="244"/>
      <c r="B135" s="245"/>
      <c r="C135" s="57" t="s">
        <v>36</v>
      </c>
      <c r="D135" s="160">
        <f>'PG&amp;E Program Totals'!D135*'PG&amp;E Program Totals w.DLF'!$C$2</f>
        <v>0.7114081048479405</v>
      </c>
      <c r="E135" s="160">
        <f>'PG&amp;E Program Totals'!E135*'PG&amp;E Program Totals w.DLF'!$C$2</f>
        <v>0.7323635839584072</v>
      </c>
      <c r="F135" s="160">
        <f>'PG&amp;E Program Totals'!F135*'PG&amp;E Program Totals w.DLF'!$C$2</f>
        <v>0.80428491863508</v>
      </c>
      <c r="G135" s="160">
        <f>'PG&amp;E Program Totals'!G135*'PG&amp;E Program Totals w.DLF'!$C$2</f>
        <v>1.1393404262972349</v>
      </c>
      <c r="H135" s="160">
        <f>'PG&amp;E Program Totals'!H135*'PG&amp;E Program Totals w.DLF'!$C$2</f>
        <v>1.38764950976556</v>
      </c>
      <c r="I135" s="160">
        <f>'PG&amp;E Program Totals'!I135*'PG&amp;E Program Totals w.DLF'!$C$2</f>
        <v>1.821123779730507</v>
      </c>
      <c r="J135" s="160">
        <f>'PG&amp;E Program Totals'!J135*'PG&amp;E Program Totals w.DLF'!$C$2</f>
        <v>2.5472852274912365</v>
      </c>
      <c r="K135" s="160">
        <f>'PG&amp;E Program Totals'!K135*'PG&amp;E Program Totals w.DLF'!$C$2</f>
        <v>2.8165327048527815</v>
      </c>
      <c r="L135" s="160">
        <f>'PG&amp;E Program Totals'!L135*'PG&amp;E Program Totals w.DLF'!$C$2</f>
        <v>2.601857708795519</v>
      </c>
      <c r="M135" s="160">
        <f>'PG&amp;E Program Totals'!M135*'PG&amp;E Program Totals w.DLF'!$C$2</f>
        <v>1.7088969349376533</v>
      </c>
      <c r="N135" s="160">
        <f>'PG&amp;E Program Totals'!N135*'PG&amp;E Program Totals w.DLF'!$C$2</f>
        <v>0.9011320664345456</v>
      </c>
      <c r="O135" s="160">
        <f>'PG&amp;E Program Totals'!O135*'PG&amp;E Program Totals w.DLF'!$C$2</f>
        <v>0.7550900530481942</v>
      </c>
    </row>
    <row r="136" spans="1:15" ht="15.75" thickBot="1">
      <c r="A136" s="244"/>
      <c r="B136" s="245"/>
      <c r="C136" s="57" t="s">
        <v>35</v>
      </c>
      <c r="D136" s="160">
        <f>'PG&amp;E Program Totals'!D136*'PG&amp;E Program Totals w.DLF'!$C$2</f>
        <v>2.390221406206392</v>
      </c>
      <c r="E136" s="160">
        <f>'PG&amp;E Program Totals'!E136*'PG&amp;E Program Totals w.DLF'!$C$2</f>
        <v>2.103521739709448</v>
      </c>
      <c r="F136" s="160">
        <f>'PG&amp;E Program Totals'!F136*'PG&amp;E Program Totals w.DLF'!$C$2</f>
        <v>2.0156494208152824</v>
      </c>
      <c r="G136" s="160">
        <f>'PG&amp;E Program Totals'!G136*'PG&amp;E Program Totals w.DLF'!$C$2</f>
        <v>4.405788258372136</v>
      </c>
      <c r="H136" s="160">
        <f>'PG&amp;E Program Totals'!H136*'PG&amp;E Program Totals w.DLF'!$C$2</f>
        <v>5.836301891260639</v>
      </c>
      <c r="I136" s="160">
        <f>'PG&amp;E Program Totals'!I136*'PG&amp;E Program Totals w.DLF'!$C$2</f>
        <v>13.22470215674212</v>
      </c>
      <c r="J136" s="160">
        <f>'PG&amp;E Program Totals'!J136*'PG&amp;E Program Totals w.DLF'!$C$2</f>
        <v>12.766821088740059</v>
      </c>
      <c r="K136" s="160">
        <f>'PG&amp;E Program Totals'!K136*'PG&amp;E Program Totals w.DLF'!$C$2</f>
        <v>11.88418369663939</v>
      </c>
      <c r="L136" s="160">
        <f>'PG&amp;E Program Totals'!L136*'PG&amp;E Program Totals w.DLF'!$C$2</f>
        <v>9.31343576265434</v>
      </c>
      <c r="M136" s="160">
        <f>'PG&amp;E Program Totals'!M136*'PG&amp;E Program Totals w.DLF'!$C$2</f>
        <v>5.241092741023276</v>
      </c>
      <c r="N136" s="160">
        <f>'PG&amp;E Program Totals'!N136*'PG&amp;E Program Totals w.DLF'!$C$2</f>
        <v>1.874774663333615</v>
      </c>
      <c r="O136" s="160">
        <f>'PG&amp;E Program Totals'!O136*'PG&amp;E Program Totals w.DLF'!$C$2</f>
        <v>2.36736008282132</v>
      </c>
    </row>
    <row r="137" spans="1:15" ht="27" thickBot="1">
      <c r="A137" s="244"/>
      <c r="B137" s="245"/>
      <c r="C137" s="57" t="s">
        <v>34</v>
      </c>
      <c r="D137" s="160">
        <f>'PG&amp;E Program Totals'!D137*'PG&amp;E Program Totals w.DLF'!$C$2</f>
        <v>2.3783102533871516</v>
      </c>
      <c r="E137" s="160">
        <f>'PG&amp;E Program Totals'!E137*'PG&amp;E Program Totals w.DLF'!$C$2</f>
        <v>2.9991864415559832</v>
      </c>
      <c r="F137" s="160">
        <f>'PG&amp;E Program Totals'!F137*'PG&amp;E Program Totals w.DLF'!$C$2</f>
        <v>3.61424593912607</v>
      </c>
      <c r="G137" s="160">
        <f>'PG&amp;E Program Totals'!G137*'PG&amp;E Program Totals w.DLF'!$C$2</f>
        <v>7.247981365032764</v>
      </c>
      <c r="H137" s="160">
        <f>'PG&amp;E Program Totals'!H137*'PG&amp;E Program Totals w.DLF'!$C$2</f>
        <v>4.407215985433907</v>
      </c>
      <c r="I137" s="160">
        <f>'PG&amp;E Program Totals'!I137*'PG&amp;E Program Totals w.DLF'!$C$2</f>
        <v>6.290124115052297</v>
      </c>
      <c r="J137" s="160">
        <f>'PG&amp;E Program Totals'!J137*'PG&amp;E Program Totals w.DLF'!$C$2</f>
        <v>5.946103253326322</v>
      </c>
      <c r="K137" s="160">
        <f>'PG&amp;E Program Totals'!K137*'PG&amp;E Program Totals w.DLF'!$C$2</f>
        <v>6.182898587113571</v>
      </c>
      <c r="L137" s="160">
        <f>'PG&amp;E Program Totals'!L137*'PG&amp;E Program Totals w.DLF'!$C$2</f>
        <v>5.668913663291916</v>
      </c>
      <c r="M137" s="160">
        <f>'PG&amp;E Program Totals'!M137*'PG&amp;E Program Totals w.DLF'!$C$2</f>
        <v>5.231108499073863</v>
      </c>
      <c r="N137" s="160">
        <f>'PG&amp;E Program Totals'!N137*'PG&amp;E Program Totals w.DLF'!$C$2</f>
        <v>5.314625020523089</v>
      </c>
      <c r="O137" s="160">
        <f>'PG&amp;E Program Totals'!O137*'PG&amp;E Program Totals w.DLF'!$C$2</f>
        <v>3.625040327838014</v>
      </c>
    </row>
    <row r="138" spans="1:15" ht="15.75" thickBot="1">
      <c r="A138" s="244"/>
      <c r="B138" s="245"/>
      <c r="C138" s="57" t="s">
        <v>33</v>
      </c>
      <c r="D138" s="160">
        <f>'PG&amp;E Program Totals'!D138*'PG&amp;E Program Totals w.DLF'!$C$2</f>
        <v>2.239240406067288</v>
      </c>
      <c r="E138" s="160">
        <f>'PG&amp;E Program Totals'!E138*'PG&amp;E Program Totals w.DLF'!$C$2</f>
        <v>2.2358466634059653</v>
      </c>
      <c r="F138" s="160">
        <f>'PG&amp;E Program Totals'!F138*'PG&amp;E Program Totals w.DLF'!$C$2</f>
        <v>2.238902974380242</v>
      </c>
      <c r="G138" s="160">
        <f>'PG&amp;E Program Totals'!G138*'PG&amp;E Program Totals w.DLF'!$C$2</f>
        <v>4.478065433697219</v>
      </c>
      <c r="H138" s="160">
        <f>'PG&amp;E Program Totals'!H138*'PG&amp;E Program Totals w.DLF'!$C$2</f>
        <v>7.1685911329824865</v>
      </c>
      <c r="I138" s="160">
        <f>'PG&amp;E Program Totals'!I138*'PG&amp;E Program Totals w.DLF'!$C$2</f>
        <v>8.796148280574066</v>
      </c>
      <c r="J138" s="160">
        <f>'PG&amp;E Program Totals'!J138*'PG&amp;E Program Totals w.DLF'!$C$2</f>
        <v>8.444560068466233</v>
      </c>
      <c r="K138" s="160">
        <f>'PG&amp;E Program Totals'!K138*'PG&amp;E Program Totals w.DLF'!$C$2</f>
        <v>8.305560615544634</v>
      </c>
      <c r="L138" s="160">
        <f>'PG&amp;E Program Totals'!L138*'PG&amp;E Program Totals w.DLF'!$C$2</f>
        <v>8.179102422638621</v>
      </c>
      <c r="M138" s="160">
        <f>'PG&amp;E Program Totals'!M138*'PG&amp;E Program Totals w.DLF'!$C$2</f>
        <v>7.0066615925895</v>
      </c>
      <c r="N138" s="160">
        <f>'PG&amp;E Program Totals'!N138*'PG&amp;E Program Totals w.DLF'!$C$2</f>
        <v>2.4379390931919342</v>
      </c>
      <c r="O138" s="160">
        <f>'PG&amp;E Program Totals'!O138*'PG&amp;E Program Totals w.DLF'!$C$2</f>
        <v>2.340844475527925</v>
      </c>
    </row>
    <row r="139" spans="1:15" ht="15.75" thickBot="1">
      <c r="A139" s="244"/>
      <c r="B139" s="245"/>
      <c r="C139" s="57" t="s">
        <v>32</v>
      </c>
      <c r="D139" s="160">
        <f>'PG&amp;E Program Totals'!D139*'PG&amp;E Program Totals w.DLF'!$C$2</f>
        <v>2.0393424904247444</v>
      </c>
      <c r="E139" s="160">
        <f>'PG&amp;E Program Totals'!E139*'PG&amp;E Program Totals w.DLF'!$C$2</f>
        <v>2.2567819516569534</v>
      </c>
      <c r="F139" s="160">
        <f>'PG&amp;E Program Totals'!F139*'PG&amp;E Program Totals w.DLF'!$C$2</f>
        <v>2.3721762140343268</v>
      </c>
      <c r="G139" s="160">
        <f>'PG&amp;E Program Totals'!G139*'PG&amp;E Program Totals w.DLF'!$C$2</f>
        <v>4.431905438802877</v>
      </c>
      <c r="H139" s="160">
        <f>'PG&amp;E Program Totals'!H139*'PG&amp;E Program Totals w.DLF'!$C$2</f>
        <v>7.781529794136442</v>
      </c>
      <c r="I139" s="160">
        <f>'PG&amp;E Program Totals'!I139*'PG&amp;E Program Totals w.DLF'!$C$2</f>
        <v>10.049749251581716</v>
      </c>
      <c r="J139" s="160">
        <f>'PG&amp;E Program Totals'!J139*'PG&amp;E Program Totals w.DLF'!$C$2</f>
        <v>9.988774927358401</v>
      </c>
      <c r="K139" s="160">
        <f>'PG&amp;E Program Totals'!K139*'PG&amp;E Program Totals w.DLF'!$C$2</f>
        <v>10.335094184054265</v>
      </c>
      <c r="L139" s="160">
        <f>'PG&amp;E Program Totals'!L139*'PG&amp;E Program Totals w.DLF'!$C$2</f>
        <v>10.033742014380632</v>
      </c>
      <c r="M139" s="160">
        <f>'PG&amp;E Program Totals'!M139*'PG&amp;E Program Totals w.DLF'!$C$2</f>
        <v>7.174936759334644</v>
      </c>
      <c r="N139" s="160">
        <f>'PG&amp;E Program Totals'!N139*'PG&amp;E Program Totals w.DLF'!$C$2</f>
        <v>2.982151822328638</v>
      </c>
      <c r="O139" s="160">
        <f>'PG&amp;E Program Totals'!O139*'PG&amp;E Program Totals w.DLF'!$C$2</f>
        <v>2.497739881902332</v>
      </c>
    </row>
    <row r="140" spans="1:15" ht="15.75" thickBot="1">
      <c r="A140" s="244"/>
      <c r="B140" s="245"/>
      <c r="C140" s="56" t="s">
        <v>31</v>
      </c>
      <c r="D140" s="160">
        <f>'PG&amp;E Program Totals'!D140*'PG&amp;E Program Totals w.DLF'!$C$2</f>
        <v>12.451895810891212</v>
      </c>
      <c r="E140" s="160">
        <f>'PG&amp;E Program Totals'!E140*'PG&amp;E Program Totals w.DLF'!$C$2</f>
        <v>12.469043067932128</v>
      </c>
      <c r="F140" s="160">
        <f>'PG&amp;E Program Totals'!F140*'PG&amp;E Program Totals w.DLF'!$C$2</f>
        <v>14.469516111135482</v>
      </c>
      <c r="G140" s="160">
        <f>'PG&amp;E Program Totals'!G140*'PG&amp;E Program Totals w.DLF'!$C$2</f>
        <v>28.776314437806604</v>
      </c>
      <c r="H140" s="160">
        <f>'PG&amp;E Program Totals'!H140*'PG&amp;E Program Totals w.DLF'!$C$2</f>
        <v>34.81414924930628</v>
      </c>
      <c r="I140" s="160">
        <f>'PG&amp;E Program Totals'!I140*'PG&amp;E Program Totals w.DLF'!$C$2</f>
        <v>40.78574701320275</v>
      </c>
      <c r="J140" s="160">
        <f>'PG&amp;E Program Totals'!J140*'PG&amp;E Program Totals w.DLF'!$C$2</f>
        <v>41.36328097243792</v>
      </c>
      <c r="K140" s="160">
        <f>'PG&amp;E Program Totals'!K140*'PG&amp;E Program Totals w.DLF'!$C$2</f>
        <v>39.81695870139018</v>
      </c>
      <c r="L140" s="160">
        <f>'PG&amp;E Program Totals'!L140*'PG&amp;E Program Totals w.DLF'!$C$2</f>
        <v>39.91197123768699</v>
      </c>
      <c r="M140" s="160">
        <f>'PG&amp;E Program Totals'!M140*'PG&amp;E Program Totals w.DLF'!$C$2</f>
        <v>34.493975144089674</v>
      </c>
      <c r="N140" s="160">
        <f>'PG&amp;E Program Totals'!N140*'PG&amp;E Program Totals w.DLF'!$C$2</f>
        <v>17.013913682937623</v>
      </c>
      <c r="O140" s="160">
        <f>'PG&amp;E Program Totals'!O140*'PG&amp;E Program Totals w.DLF'!$C$2</f>
        <v>14.842752331256866</v>
      </c>
    </row>
    <row r="141" spans="1:15" ht="27" thickBot="1">
      <c r="A141" s="246"/>
      <c r="B141" s="247"/>
      <c r="C141" s="55" t="s">
        <v>30</v>
      </c>
      <c r="D141" s="160">
        <f>'PG&amp;E Program Totals'!D141*'PG&amp;E Program Totals w.DLF'!$C$2</f>
        <v>42.25588705126251</v>
      </c>
      <c r="E141" s="160">
        <f>'PG&amp;E Program Totals'!E141*'PG&amp;E Program Totals w.DLF'!$C$2</f>
        <v>43.624567019803585</v>
      </c>
      <c r="F141" s="160">
        <f>'PG&amp;E Program Totals'!F141*'PG&amp;E Program Totals w.DLF'!$C$2</f>
        <v>47.86882141284193</v>
      </c>
      <c r="G141" s="160">
        <f>'PG&amp;E Program Totals'!G141*'PG&amp;E Program Totals w.DLF'!$C$2</f>
        <v>90.93478535850375</v>
      </c>
      <c r="H141" s="160">
        <f>'PG&amp;E Program Totals'!H141*'PG&amp;E Program Totals w.DLF'!$C$2</f>
        <v>103.55738788468823</v>
      </c>
      <c r="I141" s="160">
        <f>'PG&amp;E Program Totals'!I141*'PG&amp;E Program Totals w.DLF'!$C$2</f>
        <v>138.93067597517359</v>
      </c>
      <c r="J141" s="160">
        <f>'PG&amp;E Program Totals'!J141*'PG&amp;E Program Totals w.DLF'!$C$2</f>
        <v>136.13298594734187</v>
      </c>
      <c r="K141" s="160">
        <f>'PG&amp;E Program Totals'!K141*'PG&amp;E Program Totals w.DLF'!$C$2</f>
        <v>137.70607454492364</v>
      </c>
      <c r="L141" s="160">
        <f>'PG&amp;E Program Totals'!L141*'PG&amp;E Program Totals w.DLF'!$C$2</f>
        <v>130.11827862486052</v>
      </c>
      <c r="M141" s="160">
        <f>'PG&amp;E Program Totals'!M141*'PG&amp;E Program Totals w.DLF'!$C$2</f>
        <v>104.02330189305167</v>
      </c>
      <c r="N141" s="160">
        <f>'PG&amp;E Program Totals'!N141*'PG&amp;E Program Totals w.DLF'!$C$2</f>
        <v>57.02066683307916</v>
      </c>
      <c r="O141" s="160">
        <f>'PG&amp;E Program Totals'!O141*'PG&amp;E Program Totals w.DLF'!$C$2</f>
        <v>49.339460064143374</v>
      </c>
    </row>
    <row r="146" spans="4:15" ht="15"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</row>
  </sheetData>
  <sheetProtection/>
  <mergeCells count="31">
    <mergeCell ref="A133:B141"/>
    <mergeCell ref="A73:B81"/>
    <mergeCell ref="A88:A96"/>
    <mergeCell ref="B88:B96"/>
    <mergeCell ref="A97:A105"/>
    <mergeCell ref="A45:A53"/>
    <mergeCell ref="B45:B53"/>
    <mergeCell ref="A106:A114"/>
    <mergeCell ref="A54:A62"/>
    <mergeCell ref="A115:A123"/>
    <mergeCell ref="B115:B123"/>
    <mergeCell ref="A124:A132"/>
    <mergeCell ref="B124:B132"/>
    <mergeCell ref="B63:B71"/>
    <mergeCell ref="B106:B114"/>
    <mergeCell ref="B97:B105"/>
    <mergeCell ref="B1:O1"/>
    <mergeCell ref="C4:O4"/>
    <mergeCell ref="C5:O5"/>
    <mergeCell ref="D6:O6"/>
    <mergeCell ref="D7:O7"/>
    <mergeCell ref="A36:A44"/>
    <mergeCell ref="B9:B17"/>
    <mergeCell ref="A18:A26"/>
    <mergeCell ref="B36:B44"/>
    <mergeCell ref="A9:A17"/>
    <mergeCell ref="B18:B26"/>
    <mergeCell ref="A27:A35"/>
    <mergeCell ref="B27:B35"/>
    <mergeCell ref="A63:A71"/>
    <mergeCell ref="B54:B62"/>
  </mergeCells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O99"/>
  <sheetViews>
    <sheetView zoomScale="85" zoomScaleNormal="85" zoomScalePageLayoutView="0" workbookViewId="0" topLeftCell="A1">
      <selection activeCell="D79" sqref="D79:O82"/>
    </sheetView>
  </sheetViews>
  <sheetFormatPr defaultColWidth="9.140625" defaultRowHeight="15"/>
  <cols>
    <col min="1" max="1" width="24.140625" style="1" customWidth="1"/>
    <col min="2" max="2" width="14.140625" style="1" customWidth="1"/>
    <col min="3" max="3" width="24.421875" style="1" customWidth="1"/>
    <col min="4" max="7" width="10.140625" style="1" bestFit="1" customWidth="1"/>
    <col min="8" max="8" width="10.8515625" style="1" bestFit="1" customWidth="1"/>
    <col min="9" max="9" width="11.28125" style="1" bestFit="1" customWidth="1"/>
    <col min="10" max="10" width="10.140625" style="1" customWidth="1"/>
    <col min="11" max="11" width="10.8515625" style="1" bestFit="1" customWidth="1"/>
    <col min="12" max="12" width="10.421875" style="1" bestFit="1" customWidth="1"/>
    <col min="13" max="13" width="11.28125" style="1" bestFit="1" customWidth="1"/>
    <col min="14" max="14" width="10.140625" style="1" bestFit="1" customWidth="1"/>
    <col min="15" max="15" width="9.7109375" style="1" bestFit="1" customWidth="1"/>
  </cols>
  <sheetData>
    <row r="4" spans="3:15" ht="20.25">
      <c r="C4" s="212" t="s">
        <v>56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</row>
    <row r="5" spans="3:15" ht="18.75">
      <c r="C5" s="213" t="s">
        <v>23</v>
      </c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</row>
    <row r="6" spans="1:15" ht="15.75">
      <c r="A6" s="7"/>
      <c r="B6" s="3"/>
      <c r="C6" s="3"/>
      <c r="D6" s="278" t="s">
        <v>0</v>
      </c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</row>
    <row r="7" spans="1:15" ht="15.75">
      <c r="A7" s="9"/>
      <c r="B7" s="9"/>
      <c r="C7" s="9"/>
      <c r="D7" s="279" t="s">
        <v>57</v>
      </c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</row>
    <row r="8" spans="1:15" ht="15">
      <c r="A8" s="10" t="s">
        <v>2</v>
      </c>
      <c r="B8" s="10" t="s">
        <v>3</v>
      </c>
      <c r="C8" s="10" t="s">
        <v>53</v>
      </c>
      <c r="D8" s="11">
        <v>42370</v>
      </c>
      <c r="E8" s="11">
        <v>42401</v>
      </c>
      <c r="F8" s="11">
        <v>42430</v>
      </c>
      <c r="G8" s="11">
        <v>42461</v>
      </c>
      <c r="H8" s="11">
        <v>42491</v>
      </c>
      <c r="I8" s="11">
        <v>42522</v>
      </c>
      <c r="J8" s="11">
        <v>42552</v>
      </c>
      <c r="K8" s="11">
        <v>42583</v>
      </c>
      <c r="L8" s="11">
        <v>42614</v>
      </c>
      <c r="M8" s="11">
        <v>42644</v>
      </c>
      <c r="N8" s="11">
        <v>42675</v>
      </c>
      <c r="O8" s="11">
        <v>42705</v>
      </c>
    </row>
    <row r="9" spans="1:15" ht="15">
      <c r="A9" s="270" t="s">
        <v>58</v>
      </c>
      <c r="B9" s="271">
        <v>1</v>
      </c>
      <c r="C9" s="105" t="s">
        <v>59</v>
      </c>
      <c r="D9" s="106">
        <v>4.347121311932787</v>
      </c>
      <c r="E9" s="106">
        <v>3.88396558240722</v>
      </c>
      <c r="F9" s="106">
        <v>3.8214968707676333</v>
      </c>
      <c r="G9" s="106">
        <v>4.3253423194463</v>
      </c>
      <c r="H9" s="106">
        <v>4.743414824992792</v>
      </c>
      <c r="I9" s="106">
        <v>4.103718737249653</v>
      </c>
      <c r="J9" s="106">
        <v>3.3567336475758984</v>
      </c>
      <c r="K9" s="106">
        <v>3.3281882019660194</v>
      </c>
      <c r="L9" s="106">
        <v>3.270419434383035</v>
      </c>
      <c r="M9" s="106">
        <v>5.485151013053034</v>
      </c>
      <c r="N9" s="106">
        <v>5.667401771868502</v>
      </c>
      <c r="O9" s="106">
        <v>4.246578289613241</v>
      </c>
    </row>
    <row r="10" spans="1:15" ht="15">
      <c r="A10" s="270"/>
      <c r="B10" s="271"/>
      <c r="C10" s="107" t="s">
        <v>60</v>
      </c>
      <c r="D10" s="106">
        <v>19.240260036380963</v>
      </c>
      <c r="E10" s="106">
        <v>17.581152980717615</v>
      </c>
      <c r="F10" s="106">
        <v>24.147396244359296</v>
      </c>
      <c r="G10" s="106">
        <v>34.33374779420113</v>
      </c>
      <c r="H10" s="106">
        <v>36.77411052974496</v>
      </c>
      <c r="I10" s="106">
        <v>41.24701573112973</v>
      </c>
      <c r="J10" s="106">
        <v>41.53763102624655</v>
      </c>
      <c r="K10" s="106">
        <v>39.35791119809807</v>
      </c>
      <c r="L10" s="106">
        <v>31.903238821960908</v>
      </c>
      <c r="M10" s="106">
        <v>29.121740133834443</v>
      </c>
      <c r="N10" s="106">
        <v>17.565846012179826</v>
      </c>
      <c r="O10" s="106">
        <v>14.93488874686137</v>
      </c>
    </row>
    <row r="11" spans="1:15" ht="15">
      <c r="A11" s="270"/>
      <c r="B11" s="271"/>
      <c r="C11" s="107" t="s">
        <v>31</v>
      </c>
      <c r="D11" s="106">
        <v>0.5945193074702262</v>
      </c>
      <c r="E11" s="106">
        <v>0.805419818370618</v>
      </c>
      <c r="F11" s="106">
        <v>1.585994839051755</v>
      </c>
      <c r="G11" s="106">
        <v>2.4784762975361727</v>
      </c>
      <c r="H11" s="106">
        <v>2.5019846236763645</v>
      </c>
      <c r="I11" s="106">
        <v>2.4915586475866123</v>
      </c>
      <c r="J11" s="106">
        <v>2.002111938593157</v>
      </c>
      <c r="K11" s="106">
        <v>1.9354971715629596</v>
      </c>
      <c r="L11" s="106">
        <v>1.8094222501861277</v>
      </c>
      <c r="M11" s="106">
        <v>1.4490254183722846</v>
      </c>
      <c r="N11" s="106">
        <v>0.573187836817971</v>
      </c>
      <c r="O11" s="106">
        <v>0.5799380969837435</v>
      </c>
    </row>
    <row r="12" spans="1:15" ht="15">
      <c r="A12" s="270"/>
      <c r="B12" s="271"/>
      <c r="C12" s="105" t="s">
        <v>30</v>
      </c>
      <c r="D12" s="146">
        <f>SUM(D9:D11)</f>
        <v>24.181900655783974</v>
      </c>
      <c r="E12" s="146">
        <f aca="true" t="shared" si="0" ref="E12:O12">SUM(E9:E11)</f>
        <v>22.270538381495456</v>
      </c>
      <c r="F12" s="146">
        <f t="shared" si="0"/>
        <v>29.55488795417868</v>
      </c>
      <c r="G12" s="146">
        <f t="shared" si="0"/>
        <v>41.137566411183606</v>
      </c>
      <c r="H12" s="146">
        <f t="shared" si="0"/>
        <v>44.01950997841411</v>
      </c>
      <c r="I12" s="146">
        <f t="shared" si="0"/>
        <v>47.842293115965994</v>
      </c>
      <c r="J12" s="146">
        <f t="shared" si="0"/>
        <v>46.89647661241561</v>
      </c>
      <c r="K12" s="146">
        <f t="shared" si="0"/>
        <v>44.62159657162705</v>
      </c>
      <c r="L12" s="146">
        <f t="shared" si="0"/>
        <v>36.98308050653007</v>
      </c>
      <c r="M12" s="146">
        <f t="shared" si="0"/>
        <v>36.055916565259764</v>
      </c>
      <c r="N12" s="146">
        <f t="shared" si="0"/>
        <v>23.8064356208663</v>
      </c>
      <c r="O12" s="146">
        <f t="shared" si="0"/>
        <v>19.761405133458354</v>
      </c>
    </row>
    <row r="13" spans="1:15" ht="15">
      <c r="A13" s="273" t="s">
        <v>61</v>
      </c>
      <c r="B13" s="267">
        <v>1</v>
      </c>
      <c r="C13" s="108" t="s">
        <v>59</v>
      </c>
      <c r="D13" s="109">
        <v>449.97046</v>
      </c>
      <c r="E13" s="109">
        <v>432.58998</v>
      </c>
      <c r="F13" s="109">
        <v>461.79888</v>
      </c>
      <c r="G13" s="109">
        <v>454.62744000000004</v>
      </c>
      <c r="H13" s="109">
        <v>455.84234</v>
      </c>
      <c r="I13" s="109">
        <v>455.91862000000003</v>
      </c>
      <c r="J13" s="109">
        <v>457.77606</v>
      </c>
      <c r="K13" s="109">
        <v>455.95828</v>
      </c>
      <c r="L13" s="109">
        <v>464.96948000000003</v>
      </c>
      <c r="M13" s="109">
        <v>419.43714</v>
      </c>
      <c r="N13" s="109">
        <v>417.36154</v>
      </c>
      <c r="O13" s="109">
        <v>400.62038</v>
      </c>
    </row>
    <row r="14" spans="1:15" ht="15">
      <c r="A14" s="273"/>
      <c r="B14" s="267"/>
      <c r="C14" s="108" t="s">
        <v>60</v>
      </c>
      <c r="D14" s="113">
        <v>91.932478</v>
      </c>
      <c r="E14" s="113">
        <v>94.120104</v>
      </c>
      <c r="F14" s="109">
        <v>100.18896000000001</v>
      </c>
      <c r="G14" s="109">
        <v>117.11547999999998</v>
      </c>
      <c r="H14" s="109">
        <v>96.47785</v>
      </c>
      <c r="I14" s="109">
        <v>101.738076</v>
      </c>
      <c r="J14" s="113">
        <v>104.08874</v>
      </c>
      <c r="K14" s="113">
        <v>108.12334000000001</v>
      </c>
      <c r="L14" s="113">
        <v>100.48435400000001</v>
      </c>
      <c r="M14" s="113">
        <v>102.28580000000001</v>
      </c>
      <c r="N14" s="113">
        <v>101.621436</v>
      </c>
      <c r="O14" s="109">
        <v>91.719204</v>
      </c>
    </row>
    <row r="15" spans="1:15" ht="15">
      <c r="A15" s="273"/>
      <c r="B15" s="267"/>
      <c r="C15" s="108" t="s">
        <v>31</v>
      </c>
      <c r="D15" s="148" t="s">
        <v>85</v>
      </c>
      <c r="E15" s="148" t="s">
        <v>85</v>
      </c>
      <c r="F15" s="148" t="s">
        <v>85</v>
      </c>
      <c r="G15" s="148" t="s">
        <v>85</v>
      </c>
      <c r="H15" s="148" t="s">
        <v>85</v>
      </c>
      <c r="I15" s="148" t="s">
        <v>85</v>
      </c>
      <c r="J15" s="148" t="s">
        <v>85</v>
      </c>
      <c r="K15" s="148" t="s">
        <v>85</v>
      </c>
      <c r="L15" s="148" t="s">
        <v>85</v>
      </c>
      <c r="M15" s="148" t="s">
        <v>85</v>
      </c>
      <c r="N15" s="148" t="s">
        <v>85</v>
      </c>
      <c r="O15" s="148" t="s">
        <v>85</v>
      </c>
    </row>
    <row r="16" spans="1:15" ht="15">
      <c r="A16" s="273"/>
      <c r="B16" s="267"/>
      <c r="C16" s="110" t="s">
        <v>30</v>
      </c>
      <c r="D16" s="113">
        <v>624.006574</v>
      </c>
      <c r="E16" s="113">
        <v>593.3884740000001</v>
      </c>
      <c r="F16" s="113">
        <v>646.846934</v>
      </c>
      <c r="G16" s="113">
        <v>636.633226</v>
      </c>
      <c r="H16" s="113">
        <v>640.205166</v>
      </c>
      <c r="I16" s="113">
        <v>640.77709</v>
      </c>
      <c r="J16" s="113">
        <v>646.749248</v>
      </c>
      <c r="K16" s="113">
        <v>650.986938</v>
      </c>
      <c r="L16" s="113">
        <v>642.207408</v>
      </c>
      <c r="M16" s="113">
        <v>599.048052</v>
      </c>
      <c r="N16" s="113">
        <v>597.372944</v>
      </c>
      <c r="O16" s="113">
        <v>568.615886</v>
      </c>
    </row>
    <row r="17" spans="1:15" ht="15">
      <c r="A17" s="270" t="s">
        <v>62</v>
      </c>
      <c r="B17" s="274">
        <v>1</v>
      </c>
      <c r="C17" s="111" t="s">
        <v>59</v>
      </c>
      <c r="D17" s="112">
        <v>0</v>
      </c>
      <c r="E17" s="112">
        <v>0</v>
      </c>
      <c r="F17" s="112">
        <v>0</v>
      </c>
      <c r="G17" s="112">
        <v>20.854451841796497</v>
      </c>
      <c r="H17" s="112">
        <v>22.14310662258735</v>
      </c>
      <c r="I17" s="106">
        <v>24.935049228190454</v>
      </c>
      <c r="J17" s="106">
        <v>36.596472625102045</v>
      </c>
      <c r="K17" s="106">
        <v>47.3207872626519</v>
      </c>
      <c r="L17" s="106">
        <v>45.692724745082444</v>
      </c>
      <c r="M17" s="112">
        <v>36.429749018842685</v>
      </c>
      <c r="N17" s="112">
        <v>4.530550888003316</v>
      </c>
      <c r="O17" s="112">
        <v>0</v>
      </c>
    </row>
    <row r="18" spans="1:15" ht="15">
      <c r="A18" s="270"/>
      <c r="B18" s="274"/>
      <c r="C18" s="111" t="s">
        <v>60</v>
      </c>
      <c r="D18" s="112">
        <v>0</v>
      </c>
      <c r="E18" s="112">
        <v>0</v>
      </c>
      <c r="F18" s="112">
        <v>0</v>
      </c>
      <c r="G18" s="112">
        <v>2.2940216804444438</v>
      </c>
      <c r="H18" s="112">
        <v>2.949795511209979</v>
      </c>
      <c r="I18" s="106">
        <v>4.519996922838006</v>
      </c>
      <c r="J18" s="106">
        <v>5.905087683014718</v>
      </c>
      <c r="K18" s="106">
        <v>7.5078908888036535</v>
      </c>
      <c r="L18" s="106">
        <v>5.312285367244273</v>
      </c>
      <c r="M18" s="112">
        <v>5.58963508494852</v>
      </c>
      <c r="N18" s="112">
        <v>0.06327645779554862</v>
      </c>
      <c r="O18" s="112">
        <v>0</v>
      </c>
    </row>
    <row r="19" spans="1:15" ht="15">
      <c r="A19" s="270"/>
      <c r="B19" s="274"/>
      <c r="C19" s="111" t="s">
        <v>31</v>
      </c>
      <c r="D19" s="112">
        <v>0</v>
      </c>
      <c r="E19" s="112">
        <v>0</v>
      </c>
      <c r="F19" s="112">
        <v>0</v>
      </c>
      <c r="G19" s="112">
        <v>3.364656743711695</v>
      </c>
      <c r="H19" s="112">
        <v>4.098794551552143</v>
      </c>
      <c r="I19" s="106">
        <v>4.766248581262747</v>
      </c>
      <c r="J19" s="106">
        <v>5.61361302361148</v>
      </c>
      <c r="K19" s="106">
        <v>5.799024157522793</v>
      </c>
      <c r="L19" s="106">
        <v>4.942133048052459</v>
      </c>
      <c r="M19" s="112">
        <v>3.2072346082013232</v>
      </c>
      <c r="N19" s="112">
        <v>0.44212964732392807</v>
      </c>
      <c r="O19" s="112">
        <v>0</v>
      </c>
    </row>
    <row r="20" spans="1:15" ht="15">
      <c r="A20" s="270"/>
      <c r="B20" s="274"/>
      <c r="C20" s="105" t="s">
        <v>30</v>
      </c>
      <c r="D20" s="106">
        <f>SUM(D17:D19)</f>
        <v>0</v>
      </c>
      <c r="E20" s="106">
        <f aca="true" t="shared" si="1" ref="E20:O20">SUM(E17:E19)</f>
        <v>0</v>
      </c>
      <c r="F20" s="106">
        <f t="shared" si="1"/>
        <v>0</v>
      </c>
      <c r="G20" s="106">
        <f t="shared" si="1"/>
        <v>26.513130265952636</v>
      </c>
      <c r="H20" s="106">
        <f t="shared" si="1"/>
        <v>29.191696685349473</v>
      </c>
      <c r="I20" s="106">
        <f t="shared" si="1"/>
        <v>34.22129473229121</v>
      </c>
      <c r="J20" s="106">
        <f t="shared" si="1"/>
        <v>48.11517333172824</v>
      </c>
      <c r="K20" s="106">
        <f t="shared" si="1"/>
        <v>60.62770230897834</v>
      </c>
      <c r="L20" s="106">
        <f t="shared" si="1"/>
        <v>55.94714316037918</v>
      </c>
      <c r="M20" s="106">
        <f t="shared" si="1"/>
        <v>45.22661871199253</v>
      </c>
      <c r="N20" s="106">
        <f t="shared" si="1"/>
        <v>5.0359569931227925</v>
      </c>
      <c r="O20" s="106">
        <f t="shared" si="1"/>
        <v>0</v>
      </c>
    </row>
    <row r="21" spans="1:15" ht="15">
      <c r="A21" s="273" t="s">
        <v>63</v>
      </c>
      <c r="B21" s="275">
        <v>1</v>
      </c>
      <c r="C21" s="108" t="s">
        <v>59</v>
      </c>
      <c r="D21" s="113">
        <v>0</v>
      </c>
      <c r="E21" s="113">
        <v>0</v>
      </c>
      <c r="F21" s="113">
        <v>0</v>
      </c>
      <c r="G21" s="113">
        <v>105.48044070401309</v>
      </c>
      <c r="H21" s="113">
        <v>128.66607443253483</v>
      </c>
      <c r="I21" s="109">
        <v>143.844810909254</v>
      </c>
      <c r="J21" s="109">
        <v>200.28838174479247</v>
      </c>
      <c r="K21" s="109">
        <v>243.6448548824469</v>
      </c>
      <c r="L21" s="109">
        <v>235.07923534113237</v>
      </c>
      <c r="M21" s="113">
        <v>182.50837366843146</v>
      </c>
      <c r="N21" s="113">
        <v>17.457595437317735</v>
      </c>
      <c r="O21" s="113">
        <v>0</v>
      </c>
    </row>
    <row r="22" spans="1:15" ht="15">
      <c r="A22" s="273"/>
      <c r="B22" s="275"/>
      <c r="C22" s="108" t="s">
        <v>60</v>
      </c>
      <c r="D22" s="113">
        <v>0</v>
      </c>
      <c r="E22" s="113">
        <v>0</v>
      </c>
      <c r="F22" s="113">
        <v>0</v>
      </c>
      <c r="G22" s="113">
        <v>6.642042674278391</v>
      </c>
      <c r="H22" s="113">
        <v>10.332837933955311</v>
      </c>
      <c r="I22" s="109">
        <v>14.996360590453747</v>
      </c>
      <c r="J22" s="109">
        <v>19.359772845671817</v>
      </c>
      <c r="K22" s="109">
        <v>21.97440021742866</v>
      </c>
      <c r="L22" s="109">
        <v>16.491488270708906</v>
      </c>
      <c r="M22" s="113">
        <v>13.75027108148743</v>
      </c>
      <c r="N22" s="113">
        <v>0</v>
      </c>
      <c r="O22" s="113">
        <v>0</v>
      </c>
    </row>
    <row r="23" spans="1:15" ht="15">
      <c r="A23" s="273"/>
      <c r="B23" s="275"/>
      <c r="C23" s="108" t="s">
        <v>31</v>
      </c>
      <c r="D23" s="113">
        <v>0</v>
      </c>
      <c r="E23" s="113">
        <v>0</v>
      </c>
      <c r="F23" s="113">
        <v>0</v>
      </c>
      <c r="G23" s="113">
        <v>10.007294066064166</v>
      </c>
      <c r="H23" s="113">
        <v>15.628223430866214</v>
      </c>
      <c r="I23" s="109">
        <v>18.427748678037496</v>
      </c>
      <c r="J23" s="109">
        <v>21.621615562083132</v>
      </c>
      <c r="K23" s="109">
        <v>22.000777338926277</v>
      </c>
      <c r="L23" s="109">
        <v>18.586232392011045</v>
      </c>
      <c r="M23" s="113">
        <v>11.737231899545446</v>
      </c>
      <c r="N23" s="113">
        <v>1.016962779560416</v>
      </c>
      <c r="O23" s="113">
        <v>0</v>
      </c>
    </row>
    <row r="24" spans="1:15" ht="15">
      <c r="A24" s="273"/>
      <c r="B24" s="275"/>
      <c r="C24" s="110" t="s">
        <v>30</v>
      </c>
      <c r="D24" s="109">
        <f>SUM(D21:D23)</f>
        <v>0</v>
      </c>
      <c r="E24" s="109">
        <f aca="true" t="shared" si="2" ref="E24:O24">SUM(E21:E23)</f>
        <v>0</v>
      </c>
      <c r="F24" s="109">
        <f t="shared" si="2"/>
        <v>0</v>
      </c>
      <c r="G24" s="109">
        <f t="shared" si="2"/>
        <v>122.12977744435564</v>
      </c>
      <c r="H24" s="109">
        <f t="shared" si="2"/>
        <v>154.62713579735635</v>
      </c>
      <c r="I24" s="109">
        <f t="shared" si="2"/>
        <v>177.26892017774523</v>
      </c>
      <c r="J24" s="109">
        <f t="shared" si="2"/>
        <v>241.2697701525474</v>
      </c>
      <c r="K24" s="109">
        <f t="shared" si="2"/>
        <v>287.62003243880184</v>
      </c>
      <c r="L24" s="109">
        <f t="shared" si="2"/>
        <v>270.1569560038523</v>
      </c>
      <c r="M24" s="109">
        <f t="shared" si="2"/>
        <v>207.99587664946432</v>
      </c>
      <c r="N24" s="109">
        <f t="shared" si="2"/>
        <v>18.47455821687815</v>
      </c>
      <c r="O24" s="109">
        <f t="shared" si="2"/>
        <v>0</v>
      </c>
    </row>
    <row r="25" spans="1:15" ht="15">
      <c r="A25" s="270" t="s">
        <v>64</v>
      </c>
      <c r="B25" s="271">
        <v>1</v>
      </c>
      <c r="C25" s="105" t="s">
        <v>59</v>
      </c>
      <c r="D25" s="106">
        <v>2.7219793796539307</v>
      </c>
      <c r="E25" s="106">
        <v>2.8133431911468505</v>
      </c>
      <c r="F25" s="106">
        <v>3.0551523208618163</v>
      </c>
      <c r="G25" s="106">
        <v>3.6443092107772825</v>
      </c>
      <c r="H25" s="106">
        <v>3.7986902356147767</v>
      </c>
      <c r="I25" s="106">
        <v>3.6712204575538636</v>
      </c>
      <c r="J25" s="106">
        <v>3.595341205596924</v>
      </c>
      <c r="K25" s="106">
        <v>3.54064498282969</v>
      </c>
      <c r="L25" s="106">
        <v>3.4790995225310324</v>
      </c>
      <c r="M25" s="106">
        <v>3.599295461177826</v>
      </c>
      <c r="N25" s="106">
        <v>2.7809399366378784</v>
      </c>
      <c r="O25" s="106">
        <v>2.136938381195068</v>
      </c>
    </row>
    <row r="26" spans="1:15" ht="15">
      <c r="A26" s="270"/>
      <c r="B26" s="271"/>
      <c r="C26" s="111" t="s">
        <v>60</v>
      </c>
      <c r="D26" s="148" t="s">
        <v>85</v>
      </c>
      <c r="E26" s="148" t="s">
        <v>85</v>
      </c>
      <c r="F26" s="148" t="s">
        <v>85</v>
      </c>
      <c r="G26" s="148" t="s">
        <v>85</v>
      </c>
      <c r="H26" s="148" t="s">
        <v>85</v>
      </c>
      <c r="I26" s="148" t="s">
        <v>85</v>
      </c>
      <c r="J26" s="148" t="s">
        <v>85</v>
      </c>
      <c r="K26" s="148" t="s">
        <v>85</v>
      </c>
      <c r="L26" s="148" t="s">
        <v>85</v>
      </c>
      <c r="M26" s="148" t="s">
        <v>85</v>
      </c>
      <c r="N26" s="148" t="s">
        <v>85</v>
      </c>
      <c r="O26" s="148" t="s">
        <v>85</v>
      </c>
    </row>
    <row r="27" spans="1:15" ht="15">
      <c r="A27" s="270"/>
      <c r="B27" s="271"/>
      <c r="C27" s="105" t="s">
        <v>31</v>
      </c>
      <c r="D27" s="148" t="s">
        <v>85</v>
      </c>
      <c r="E27" s="148" t="s">
        <v>85</v>
      </c>
      <c r="F27" s="148" t="s">
        <v>85</v>
      </c>
      <c r="G27" s="148" t="s">
        <v>85</v>
      </c>
      <c r="H27" s="148" t="s">
        <v>85</v>
      </c>
      <c r="I27" s="148" t="s">
        <v>85</v>
      </c>
      <c r="J27" s="148" t="s">
        <v>85</v>
      </c>
      <c r="K27" s="148" t="s">
        <v>85</v>
      </c>
      <c r="L27" s="148" t="s">
        <v>85</v>
      </c>
      <c r="M27" s="148" t="s">
        <v>85</v>
      </c>
      <c r="N27" s="148" t="s">
        <v>85</v>
      </c>
      <c r="O27" s="148" t="s">
        <v>85</v>
      </c>
    </row>
    <row r="28" spans="1:15" ht="15">
      <c r="A28" s="270"/>
      <c r="B28" s="271"/>
      <c r="C28" s="105" t="s">
        <v>30</v>
      </c>
      <c r="D28" s="146">
        <v>2.717876750230789</v>
      </c>
      <c r="E28" s="146">
        <v>2.8314998015761375</v>
      </c>
      <c r="F28" s="146">
        <v>3.087424120446667</v>
      </c>
      <c r="G28" s="146">
        <v>4.108388800919055</v>
      </c>
      <c r="H28" s="146">
        <v>4.351295585930347</v>
      </c>
      <c r="I28" s="146">
        <v>4.1953405976295475</v>
      </c>
      <c r="J28" s="146">
        <v>4.132180029153824</v>
      </c>
      <c r="K28" s="146">
        <v>4.163637122884393</v>
      </c>
      <c r="L28" s="146">
        <v>4.115491403639316</v>
      </c>
      <c r="M28" s="146">
        <v>4.217253689467907</v>
      </c>
      <c r="N28" s="146">
        <v>2.8679931454360483</v>
      </c>
      <c r="O28" s="146">
        <v>2.125001860409975</v>
      </c>
    </row>
    <row r="29" spans="1:15" ht="15">
      <c r="A29" s="266" t="s">
        <v>65</v>
      </c>
      <c r="B29" s="267">
        <v>1</v>
      </c>
      <c r="C29" s="108" t="s">
        <v>59</v>
      </c>
      <c r="D29" s="148" t="s">
        <v>85</v>
      </c>
      <c r="E29" s="148" t="s">
        <v>85</v>
      </c>
      <c r="F29" s="148" t="s">
        <v>85</v>
      </c>
      <c r="G29" s="148" t="s">
        <v>85</v>
      </c>
      <c r="H29" s="148" t="s">
        <v>85</v>
      </c>
      <c r="I29" s="148" t="s">
        <v>85</v>
      </c>
      <c r="J29" s="148" t="s">
        <v>85</v>
      </c>
      <c r="K29" s="148" t="s">
        <v>85</v>
      </c>
      <c r="L29" s="148" t="s">
        <v>85</v>
      </c>
      <c r="M29" s="148" t="s">
        <v>85</v>
      </c>
      <c r="N29" s="148" t="s">
        <v>85</v>
      </c>
      <c r="O29" s="148" t="s">
        <v>85</v>
      </c>
    </row>
    <row r="30" spans="1:15" ht="15">
      <c r="A30" s="266"/>
      <c r="B30" s="267"/>
      <c r="C30" s="108" t="s">
        <v>60</v>
      </c>
      <c r="D30" s="148" t="s">
        <v>85</v>
      </c>
      <c r="E30" s="148" t="s">
        <v>85</v>
      </c>
      <c r="F30" s="148" t="s">
        <v>85</v>
      </c>
      <c r="G30" s="148" t="s">
        <v>85</v>
      </c>
      <c r="H30" s="148" t="s">
        <v>85</v>
      </c>
      <c r="I30" s="148" t="s">
        <v>85</v>
      </c>
      <c r="J30" s="148" t="s">
        <v>85</v>
      </c>
      <c r="K30" s="148" t="s">
        <v>85</v>
      </c>
      <c r="L30" s="148" t="s">
        <v>85</v>
      </c>
      <c r="M30" s="148" t="s">
        <v>85</v>
      </c>
      <c r="N30" s="148" t="s">
        <v>85</v>
      </c>
      <c r="O30" s="148" t="s">
        <v>85</v>
      </c>
    </row>
    <row r="31" spans="1:15" ht="15">
      <c r="A31" s="266"/>
      <c r="B31" s="267"/>
      <c r="C31" s="108" t="s">
        <v>31</v>
      </c>
      <c r="D31" s="148" t="s">
        <v>85</v>
      </c>
      <c r="E31" s="148" t="s">
        <v>85</v>
      </c>
      <c r="F31" s="148" t="s">
        <v>85</v>
      </c>
      <c r="G31" s="148" t="s">
        <v>85</v>
      </c>
      <c r="H31" s="148" t="s">
        <v>85</v>
      </c>
      <c r="I31" s="148" t="s">
        <v>85</v>
      </c>
      <c r="J31" s="148" t="s">
        <v>85</v>
      </c>
      <c r="K31" s="148" t="s">
        <v>85</v>
      </c>
      <c r="L31" s="148" t="s">
        <v>85</v>
      </c>
      <c r="M31" s="148" t="s">
        <v>85</v>
      </c>
      <c r="N31" s="148" t="s">
        <v>85</v>
      </c>
      <c r="O31" s="148" t="s">
        <v>85</v>
      </c>
    </row>
    <row r="32" spans="1:15" ht="15">
      <c r="A32" s="266"/>
      <c r="B32" s="267"/>
      <c r="C32" s="110" t="s">
        <v>30</v>
      </c>
      <c r="D32" s="109">
        <v>2.634780150651932</v>
      </c>
      <c r="E32" s="109">
        <v>2.6253697395324704</v>
      </c>
      <c r="F32" s="109">
        <v>2.694716691970825</v>
      </c>
      <c r="G32" s="109">
        <v>3.3384176015853884</v>
      </c>
      <c r="H32" s="109">
        <v>4.975225949287415</v>
      </c>
      <c r="I32" s="109">
        <v>5.13192822933197</v>
      </c>
      <c r="J32" s="109">
        <v>5.52306399345398</v>
      </c>
      <c r="K32" s="109">
        <v>5.4554093956947325</v>
      </c>
      <c r="L32" s="109">
        <v>5.2941590428352345</v>
      </c>
      <c r="M32" s="109">
        <v>5.08898274898529</v>
      </c>
      <c r="N32" s="109">
        <v>3.034790140390396</v>
      </c>
      <c r="O32" s="109">
        <v>2.454838144779205</v>
      </c>
    </row>
    <row r="33" spans="1:15" ht="15">
      <c r="A33" s="272" t="s">
        <v>66</v>
      </c>
      <c r="B33" s="271">
        <v>1</v>
      </c>
      <c r="C33" s="111" t="s">
        <v>59</v>
      </c>
      <c r="D33" s="106">
        <v>16.52990303039551</v>
      </c>
      <c r="E33" s="106">
        <v>17.155676651000977</v>
      </c>
      <c r="F33" s="106">
        <v>18.02016830444336</v>
      </c>
      <c r="G33" s="106">
        <v>21.265871810913087</v>
      </c>
      <c r="H33" s="106">
        <v>31.54772605895996</v>
      </c>
      <c r="I33" s="106">
        <v>33.216226959228514</v>
      </c>
      <c r="J33" s="106">
        <v>34.41636505126953</v>
      </c>
      <c r="K33" s="106">
        <v>33.98817825317383</v>
      </c>
      <c r="L33" s="106">
        <v>33.10650863647461</v>
      </c>
      <c r="M33" s="106">
        <v>31.581042861938478</v>
      </c>
      <c r="N33" s="106">
        <v>20.05827217102051</v>
      </c>
      <c r="O33" s="106">
        <v>16.462819290161132</v>
      </c>
    </row>
    <row r="34" spans="1:15" ht="15">
      <c r="A34" s="272"/>
      <c r="B34" s="271"/>
      <c r="C34" s="111" t="s">
        <v>60</v>
      </c>
      <c r="D34" s="106">
        <v>3.876534366607666</v>
      </c>
      <c r="E34" s="106">
        <v>4.712562465667725</v>
      </c>
      <c r="F34" s="106">
        <v>5.170213508605957</v>
      </c>
      <c r="G34" s="106">
        <v>6.4077198028564455</v>
      </c>
      <c r="H34" s="106">
        <v>11.282289695739745</v>
      </c>
      <c r="I34" s="106">
        <v>11.398669052124024</v>
      </c>
      <c r="J34" s="106">
        <v>12.365439987182617</v>
      </c>
      <c r="K34" s="106">
        <v>12.271552658081054</v>
      </c>
      <c r="L34" s="106">
        <v>11.052378082275391</v>
      </c>
      <c r="M34" s="106">
        <v>8.549712371826171</v>
      </c>
      <c r="N34" s="106">
        <v>4.696405506134033</v>
      </c>
      <c r="O34" s="106">
        <v>3.689737319946289</v>
      </c>
    </row>
    <row r="35" spans="1:15" ht="15">
      <c r="A35" s="272"/>
      <c r="B35" s="271"/>
      <c r="C35" s="111" t="s">
        <v>31</v>
      </c>
      <c r="D35" s="106">
        <v>1.014013981819153</v>
      </c>
      <c r="E35" s="106">
        <v>1.083866047859192</v>
      </c>
      <c r="F35" s="106">
        <v>1.0692379236221314</v>
      </c>
      <c r="G35" s="106">
        <v>1.4849669218063355</v>
      </c>
      <c r="H35" s="106">
        <v>2.1838212490081785</v>
      </c>
      <c r="I35" s="106">
        <v>2.4014256954193116</v>
      </c>
      <c r="J35" s="106">
        <v>2.5534729957580566</v>
      </c>
      <c r="K35" s="106">
        <v>2.537932872772217</v>
      </c>
      <c r="L35" s="106">
        <v>2.358342695236206</v>
      </c>
      <c r="M35" s="106">
        <v>2.122638130187988</v>
      </c>
      <c r="N35" s="106">
        <v>1.318900752067566</v>
      </c>
      <c r="O35" s="106">
        <v>1.0441895484924317</v>
      </c>
    </row>
    <row r="36" spans="1:15" ht="15">
      <c r="A36" s="272"/>
      <c r="B36" s="271"/>
      <c r="C36" s="105" t="s">
        <v>30</v>
      </c>
      <c r="D36" s="106">
        <f>SUM(D33:D35)</f>
        <v>21.420451378822328</v>
      </c>
      <c r="E36" s="106">
        <f aca="true" t="shared" si="3" ref="E36:O36">SUM(E33:E35)</f>
        <v>22.952105164527897</v>
      </c>
      <c r="F36" s="106">
        <f t="shared" si="3"/>
        <v>24.25961973667145</v>
      </c>
      <c r="G36" s="106">
        <f t="shared" si="3"/>
        <v>29.158558535575867</v>
      </c>
      <c r="H36" s="106">
        <f t="shared" si="3"/>
        <v>45.01383700370788</v>
      </c>
      <c r="I36" s="106">
        <f t="shared" si="3"/>
        <v>47.016321706771855</v>
      </c>
      <c r="J36" s="106">
        <f t="shared" si="3"/>
        <v>49.335278034210205</v>
      </c>
      <c r="K36" s="106">
        <f t="shared" si="3"/>
        <v>48.7976637840271</v>
      </c>
      <c r="L36" s="106">
        <f t="shared" si="3"/>
        <v>46.5172294139862</v>
      </c>
      <c r="M36" s="106">
        <f t="shared" si="3"/>
        <v>42.25339336395263</v>
      </c>
      <c r="N36" s="106">
        <f t="shared" si="3"/>
        <v>26.073578429222106</v>
      </c>
      <c r="O36" s="106">
        <f t="shared" si="3"/>
        <v>21.196746158599854</v>
      </c>
    </row>
    <row r="37" spans="1:15" ht="15" customHeight="1">
      <c r="A37" s="266" t="s">
        <v>67</v>
      </c>
      <c r="B37" s="267">
        <v>1</v>
      </c>
      <c r="C37" s="108" t="s">
        <v>59</v>
      </c>
      <c r="D37" s="109">
        <v>30.859926605224608</v>
      </c>
      <c r="E37" s="109">
        <v>32.197607421875</v>
      </c>
      <c r="F37" s="109">
        <v>32.52622909545899</v>
      </c>
      <c r="G37" s="109">
        <v>37.249314880371095</v>
      </c>
      <c r="H37" s="109">
        <v>68.92990570068359</v>
      </c>
      <c r="I37" s="109">
        <v>68.52593078613282</v>
      </c>
      <c r="J37" s="109">
        <v>73.93233642578124</v>
      </c>
      <c r="K37" s="109">
        <v>73.15217742919921</v>
      </c>
      <c r="L37" s="109">
        <v>71.93491058349609</v>
      </c>
      <c r="M37" s="109">
        <v>70.02926025390624</v>
      </c>
      <c r="N37" s="109">
        <v>35.874803924560545</v>
      </c>
      <c r="O37" s="109">
        <v>28.407629776000977</v>
      </c>
    </row>
    <row r="38" spans="1:15" ht="15">
      <c r="A38" s="266"/>
      <c r="B38" s="267"/>
      <c r="C38" s="108" t="s">
        <v>60</v>
      </c>
      <c r="D38" s="148" t="s">
        <v>85</v>
      </c>
      <c r="E38" s="148" t="s">
        <v>85</v>
      </c>
      <c r="F38" s="148" t="s">
        <v>85</v>
      </c>
      <c r="G38" s="148" t="s">
        <v>85</v>
      </c>
      <c r="H38" s="148" t="s">
        <v>85</v>
      </c>
      <c r="I38" s="148" t="s">
        <v>85</v>
      </c>
      <c r="J38" s="148" t="s">
        <v>85</v>
      </c>
      <c r="K38" s="148" t="s">
        <v>85</v>
      </c>
      <c r="L38" s="148" t="s">
        <v>85</v>
      </c>
      <c r="M38" s="148" t="s">
        <v>85</v>
      </c>
      <c r="N38" s="148" t="s">
        <v>85</v>
      </c>
      <c r="O38" s="148" t="s">
        <v>85</v>
      </c>
    </row>
    <row r="39" spans="1:15" ht="15">
      <c r="A39" s="266"/>
      <c r="B39" s="267"/>
      <c r="C39" s="108" t="s">
        <v>31</v>
      </c>
      <c r="D39" s="113">
        <v>1.468429183959961</v>
      </c>
      <c r="E39" s="113">
        <v>1.8802591562271118</v>
      </c>
      <c r="F39" s="109">
        <v>2.017822742462158</v>
      </c>
      <c r="G39" s="113">
        <v>3.4647021293640137</v>
      </c>
      <c r="H39" s="113">
        <v>5.05373706817627</v>
      </c>
      <c r="I39" s="109">
        <v>5.6524992942810055</v>
      </c>
      <c r="J39" s="113">
        <v>5.694167709350586</v>
      </c>
      <c r="K39" s="113">
        <v>5.3490832328796385</v>
      </c>
      <c r="L39" s="109">
        <v>5.032483196258545</v>
      </c>
      <c r="M39" s="113">
        <v>4.992939472198486</v>
      </c>
      <c r="N39" s="113">
        <v>2.6180560111999513</v>
      </c>
      <c r="O39" s="109">
        <v>1.5173390626907348</v>
      </c>
    </row>
    <row r="40" spans="1:15" ht="15">
      <c r="A40" s="266"/>
      <c r="B40" s="267"/>
      <c r="C40" s="110" t="s">
        <v>30</v>
      </c>
      <c r="D40" s="113">
        <v>35.21217231750488</v>
      </c>
      <c r="E40" s="113">
        <v>37.74313585758209</v>
      </c>
      <c r="F40" s="113">
        <v>38.60482807159424</v>
      </c>
      <c r="G40" s="113">
        <v>46.34140233993531</v>
      </c>
      <c r="H40" s="113">
        <v>86.78989543914795</v>
      </c>
      <c r="I40" s="113">
        <v>88.388951587677</v>
      </c>
      <c r="J40" s="113">
        <v>95.20277519226073</v>
      </c>
      <c r="K40" s="113">
        <v>93.39455022811889</v>
      </c>
      <c r="L40" s="113">
        <v>89.80872983932494</v>
      </c>
      <c r="M40" s="113">
        <v>86.4715926170349</v>
      </c>
      <c r="N40" s="113">
        <v>42.35146713256836</v>
      </c>
      <c r="O40" s="113">
        <v>32.72384245395661</v>
      </c>
    </row>
    <row r="41" spans="1:15" ht="15">
      <c r="A41" s="114"/>
      <c r="B41" s="115"/>
      <c r="C41" s="116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</row>
    <row r="42" spans="1:15" ht="15">
      <c r="A42" s="268" t="s">
        <v>68</v>
      </c>
      <c r="B42" s="269"/>
      <c r="C42" s="118" t="s">
        <v>59</v>
      </c>
      <c r="D42" s="119">
        <v>506.0266232173359</v>
      </c>
      <c r="E42" s="119">
        <v>490.2955808525259</v>
      </c>
      <c r="F42" s="119">
        <v>520.9295483805104</v>
      </c>
      <c r="G42" s="119">
        <v>649.5489999623398</v>
      </c>
      <c r="H42" s="119">
        <v>718.7113642195962</v>
      </c>
      <c r="I42" s="119">
        <v>737.3259872910797</v>
      </c>
      <c r="J42" s="119">
        <v>813.2788397670431</v>
      </c>
      <c r="K42" s="119">
        <v>864.3219322326656</v>
      </c>
      <c r="L42" s="119">
        <v>860.8488973327711</v>
      </c>
      <c r="M42" s="119">
        <v>752.2516447007506</v>
      </c>
      <c r="N42" s="119">
        <v>505.6386572299944</v>
      </c>
      <c r="O42" s="119">
        <v>453.4098315052886</v>
      </c>
    </row>
    <row r="43" spans="1:15" ht="15">
      <c r="A43" s="269"/>
      <c r="B43" s="269"/>
      <c r="C43" s="118" t="s">
        <v>60</v>
      </c>
      <c r="D43" s="119">
        <v>118.68178945468541</v>
      </c>
      <c r="E43" s="119">
        <v>120.77951146584793</v>
      </c>
      <c r="F43" s="119">
        <v>134.2818034508565</v>
      </c>
      <c r="G43" s="119">
        <v>173.50357335839277</v>
      </c>
      <c r="H43" s="119">
        <v>172.36754268940493</v>
      </c>
      <c r="I43" s="119">
        <v>189.91506751696446</v>
      </c>
      <c r="J43" s="119">
        <v>200.80690027494003</v>
      </c>
      <c r="K43" s="119">
        <v>206.05072994618942</v>
      </c>
      <c r="L43" s="119">
        <v>179.9581701298436</v>
      </c>
      <c r="M43" s="119">
        <v>172.63230342138036</v>
      </c>
      <c r="N43" s="119">
        <v>128.50158582755364</v>
      </c>
      <c r="O43" s="119">
        <v>113.78841719020168</v>
      </c>
    </row>
    <row r="44" spans="1:15" ht="15">
      <c r="A44" s="269"/>
      <c r="B44" s="269"/>
      <c r="C44" s="120" t="s">
        <v>31</v>
      </c>
      <c r="D44" s="119">
        <v>85.46534258097255</v>
      </c>
      <c r="E44" s="119">
        <v>70.7360306263402</v>
      </c>
      <c r="F44" s="119">
        <v>89.83705874349499</v>
      </c>
      <c r="G44" s="119">
        <v>86.30789407877475</v>
      </c>
      <c r="H44" s="119">
        <v>118.09485553019226</v>
      </c>
      <c r="I44" s="119">
        <v>117.60108533936861</v>
      </c>
      <c r="J44" s="119">
        <v>123.13822530378683</v>
      </c>
      <c r="K44" s="119">
        <v>125.2948676712774</v>
      </c>
      <c r="L44" s="119">
        <v>110.22312990793245</v>
      </c>
      <c r="M44" s="119">
        <v>101.47373822402643</v>
      </c>
      <c r="N44" s="119">
        <v>84.87748062093605</v>
      </c>
      <c r="O44" s="119">
        <v>79.67947105571372</v>
      </c>
    </row>
    <row r="45" spans="1:15" ht="15">
      <c r="A45" s="269"/>
      <c r="B45" s="269"/>
      <c r="C45" s="120" t="s">
        <v>30</v>
      </c>
      <c r="D45" s="119">
        <v>710.1737552529938</v>
      </c>
      <c r="E45" s="119">
        <v>681.8111229447142</v>
      </c>
      <c r="F45" s="119">
        <v>745.0484105748619</v>
      </c>
      <c r="G45" s="119">
        <v>909.3604673995076</v>
      </c>
      <c r="H45" s="119">
        <v>1009.1737624391934</v>
      </c>
      <c r="I45" s="119">
        <v>1044.8421401474127</v>
      </c>
      <c r="J45" s="119">
        <v>1137.22396534577</v>
      </c>
      <c r="K45" s="119">
        <v>1195.6675298501323</v>
      </c>
      <c r="L45" s="119">
        <v>1151.0301973705473</v>
      </c>
      <c r="M45" s="119">
        <v>1026.3576863461574</v>
      </c>
      <c r="N45" s="119">
        <v>719.0177236784841</v>
      </c>
      <c r="O45" s="119">
        <v>646.8777197512039</v>
      </c>
    </row>
    <row r="46" spans="4:15" ht="15"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</row>
    <row r="47" spans="1:15" ht="15">
      <c r="A47" s="121" t="s">
        <v>19</v>
      </c>
      <c r="B47" s="122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</row>
    <row r="48" spans="1:15" ht="15">
      <c r="A48" s="45" t="s">
        <v>24</v>
      </c>
      <c r="B48" s="122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</row>
    <row r="49" spans="1:15" ht="15">
      <c r="A49" s="209" t="s">
        <v>83</v>
      </c>
      <c r="B49" s="122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</row>
    <row r="50" spans="1:15" ht="14.25" customHeight="1">
      <c r="A50" s="264" t="s">
        <v>69</v>
      </c>
      <c r="B50" s="265">
        <v>0</v>
      </c>
      <c r="C50" s="125" t="s">
        <v>59</v>
      </c>
      <c r="D50" s="126">
        <v>3.835993185549975</v>
      </c>
      <c r="E50" s="126">
        <v>3.835993185549975</v>
      </c>
      <c r="F50" s="126">
        <v>5.901530100107192</v>
      </c>
      <c r="G50" s="126">
        <v>11.058374847555154</v>
      </c>
      <c r="H50" s="126">
        <v>11.019541060638437</v>
      </c>
      <c r="I50" s="126">
        <v>10.98020016722678</v>
      </c>
      <c r="J50" s="126">
        <v>10.960486681222914</v>
      </c>
      <c r="K50" s="126">
        <v>10.958319380331044</v>
      </c>
      <c r="L50" s="126">
        <v>10.81146033654212</v>
      </c>
      <c r="M50" s="126">
        <v>10.779052899384487</v>
      </c>
      <c r="N50" s="126">
        <v>5.72758117153644</v>
      </c>
      <c r="O50" s="126">
        <v>3.6625949237287045</v>
      </c>
    </row>
    <row r="51" spans="1:15" ht="15">
      <c r="A51" s="264"/>
      <c r="B51" s="265"/>
      <c r="C51" s="127" t="s">
        <v>60</v>
      </c>
      <c r="D51" s="126">
        <v>0.4376838705182074</v>
      </c>
      <c r="E51" s="126">
        <v>0.4376838705182074</v>
      </c>
      <c r="F51" s="126">
        <v>0.6733598508596422</v>
      </c>
      <c r="G51" s="126">
        <v>1.301101147913934</v>
      </c>
      <c r="H51" s="126">
        <v>1.295322077274323</v>
      </c>
      <c r="I51" s="126">
        <v>1.291551087379456</v>
      </c>
      <c r="J51" s="126">
        <v>1.2884588052272803</v>
      </c>
      <c r="K51" s="126">
        <v>1.282761231422424</v>
      </c>
      <c r="L51" s="126">
        <v>1.2629131111383445</v>
      </c>
      <c r="M51" s="126">
        <v>1.2650202457904811</v>
      </c>
      <c r="N51" s="126">
        <v>0.6524461892604834</v>
      </c>
      <c r="O51" s="126">
        <v>0.41789774397611623</v>
      </c>
    </row>
    <row r="52" spans="1:15" ht="15">
      <c r="A52" s="264"/>
      <c r="B52" s="265"/>
      <c r="C52" s="127" t="s">
        <v>31</v>
      </c>
      <c r="D52" s="126">
        <v>0.332795126760006</v>
      </c>
      <c r="E52" s="126">
        <v>0.332795126760006</v>
      </c>
      <c r="F52" s="126">
        <v>0.5119924663543699</v>
      </c>
      <c r="G52" s="126">
        <v>0.9502697683572763</v>
      </c>
      <c r="H52" s="126">
        <v>0.9495379928827269</v>
      </c>
      <c r="I52" s="126">
        <v>0.9462215068817159</v>
      </c>
      <c r="J52" s="126">
        <v>0.9456116831302637</v>
      </c>
      <c r="K52" s="126">
        <v>0.9391105210781105</v>
      </c>
      <c r="L52" s="126">
        <v>0.9237402547836282</v>
      </c>
      <c r="M52" s="126">
        <v>0.9168914706230161</v>
      </c>
      <c r="N52" s="126">
        <v>0.497590476036072</v>
      </c>
      <c r="O52" s="126">
        <v>0.31775202144384396</v>
      </c>
    </row>
    <row r="53" spans="1:15" ht="15">
      <c r="A53" s="264"/>
      <c r="B53" s="265"/>
      <c r="C53" s="125" t="s">
        <v>30</v>
      </c>
      <c r="D53" s="126">
        <f>SUM(D50:D52)</f>
        <v>4.606472182828188</v>
      </c>
      <c r="E53" s="126">
        <f aca="true" t="shared" si="4" ref="E53:O53">SUM(E50:E52)</f>
        <v>4.606472182828188</v>
      </c>
      <c r="F53" s="126">
        <f t="shared" si="4"/>
        <v>7.0868824173212035</v>
      </c>
      <c r="G53" s="126">
        <f t="shared" si="4"/>
        <v>13.309745763826365</v>
      </c>
      <c r="H53" s="126">
        <f t="shared" si="4"/>
        <v>13.264401130795486</v>
      </c>
      <c r="I53" s="126">
        <f t="shared" si="4"/>
        <v>13.217972761487953</v>
      </c>
      <c r="J53" s="126">
        <f t="shared" si="4"/>
        <v>13.194557169580458</v>
      </c>
      <c r="K53" s="126">
        <f t="shared" si="4"/>
        <v>13.180191132831578</v>
      </c>
      <c r="L53" s="126">
        <f t="shared" si="4"/>
        <v>12.998113702464092</v>
      </c>
      <c r="M53" s="126">
        <f t="shared" si="4"/>
        <v>12.960964615797984</v>
      </c>
      <c r="N53" s="126">
        <f t="shared" si="4"/>
        <v>6.877617836832995</v>
      </c>
      <c r="O53" s="126">
        <f t="shared" si="4"/>
        <v>4.398244689148664</v>
      </c>
    </row>
    <row r="54" spans="1:15" ht="14.25" customHeight="1">
      <c r="A54" s="264" t="s">
        <v>70</v>
      </c>
      <c r="B54" s="265">
        <v>0</v>
      </c>
      <c r="C54" s="125" t="s">
        <v>59</v>
      </c>
      <c r="D54" s="126">
        <v>0.11055290663242334</v>
      </c>
      <c r="E54" s="126">
        <v>0.11055290663242334</v>
      </c>
      <c r="F54" s="126">
        <v>0.8046887573242187</v>
      </c>
      <c r="G54" s="126">
        <v>1.1476441842913627</v>
      </c>
      <c r="H54" s="126">
        <v>1.2750593131780628</v>
      </c>
      <c r="I54" s="126">
        <v>1.3833767102956775</v>
      </c>
      <c r="J54" s="126">
        <v>1.5383778079509736</v>
      </c>
      <c r="K54" s="126">
        <v>1.7177818920135497</v>
      </c>
      <c r="L54" s="126">
        <v>1.749320077943802</v>
      </c>
      <c r="M54" s="126">
        <v>1.7361943909406663</v>
      </c>
      <c r="N54" s="126">
        <v>0.9040225866794585</v>
      </c>
      <c r="O54" s="126">
        <v>0.1658293599486353</v>
      </c>
    </row>
    <row r="55" spans="1:15" ht="15">
      <c r="A55" s="264"/>
      <c r="B55" s="265"/>
      <c r="C55" s="127" t="s">
        <v>60</v>
      </c>
      <c r="D55" s="126">
        <v>0.009408684885501862</v>
      </c>
      <c r="E55" s="126">
        <v>0.009408684885501862</v>
      </c>
      <c r="F55" s="126">
        <v>0.10389796426296238</v>
      </c>
      <c r="G55" s="126">
        <v>0.2001655065894127</v>
      </c>
      <c r="H55" s="126">
        <v>0.21537802761793134</v>
      </c>
      <c r="I55" s="126">
        <v>0.23445822086334234</v>
      </c>
      <c r="J55" s="126">
        <v>0.25602719178199757</v>
      </c>
      <c r="K55" s="126">
        <v>0.2862459545612336</v>
      </c>
      <c r="L55" s="126">
        <v>0.28876962661743166</v>
      </c>
      <c r="M55" s="126">
        <v>0.30650009651184085</v>
      </c>
      <c r="N55" s="126">
        <v>0.10645264055728912</v>
      </c>
      <c r="O55" s="126">
        <v>0.014113027328252814</v>
      </c>
    </row>
    <row r="56" spans="1:15" ht="15">
      <c r="A56" s="264"/>
      <c r="B56" s="265"/>
      <c r="C56" s="127" t="s">
        <v>31</v>
      </c>
      <c r="D56" s="126">
        <v>0.014850551843643183</v>
      </c>
      <c r="E56" s="126">
        <v>0.014850551843643183</v>
      </c>
      <c r="F56" s="126">
        <v>0.1333834831595421</v>
      </c>
      <c r="G56" s="126">
        <v>0.20622316092252727</v>
      </c>
      <c r="H56" s="126">
        <v>0.22828285120725633</v>
      </c>
      <c r="I56" s="126">
        <v>0.24430971958637238</v>
      </c>
      <c r="J56" s="126">
        <v>0.2717820967912673</v>
      </c>
      <c r="K56" s="126">
        <v>0.29309945142269134</v>
      </c>
      <c r="L56" s="126">
        <v>0.29408849632740025</v>
      </c>
      <c r="M56" s="126">
        <v>0.2996250313520431</v>
      </c>
      <c r="N56" s="126">
        <v>0.1547749025821686</v>
      </c>
      <c r="O56" s="126">
        <v>0.02225957989692689</v>
      </c>
    </row>
    <row r="57" spans="1:15" ht="15">
      <c r="A57" s="264"/>
      <c r="B57" s="265"/>
      <c r="C57" s="125" t="s">
        <v>30</v>
      </c>
      <c r="D57" s="126">
        <f>SUM(D54:D56)</f>
        <v>0.13481214336156838</v>
      </c>
      <c r="E57" s="126">
        <f aca="true" t="shared" si="5" ref="E57:O57">SUM(E54:E56)</f>
        <v>0.13481214336156838</v>
      </c>
      <c r="F57" s="126">
        <f t="shared" si="5"/>
        <v>1.0419702047467232</v>
      </c>
      <c r="G57" s="126">
        <f t="shared" si="5"/>
        <v>1.5540328518033029</v>
      </c>
      <c r="H57" s="126">
        <f t="shared" si="5"/>
        <v>1.7187201920032504</v>
      </c>
      <c r="I57" s="126">
        <f t="shared" si="5"/>
        <v>1.8621446507453923</v>
      </c>
      <c r="J57" s="126">
        <f t="shared" si="5"/>
        <v>2.0661870965242386</v>
      </c>
      <c r="K57" s="126">
        <f t="shared" si="5"/>
        <v>2.297127297997475</v>
      </c>
      <c r="L57" s="126">
        <f t="shared" si="5"/>
        <v>2.332178200888634</v>
      </c>
      <c r="M57" s="126">
        <f t="shared" si="5"/>
        <v>2.3423195188045502</v>
      </c>
      <c r="N57" s="126">
        <f t="shared" si="5"/>
        <v>1.1652501298189162</v>
      </c>
      <c r="O57" s="126">
        <f t="shared" si="5"/>
        <v>0.202201967173815</v>
      </c>
    </row>
    <row r="58" spans="1:15" ht="14.25" customHeight="1">
      <c r="A58" s="264" t="s">
        <v>71</v>
      </c>
      <c r="B58" s="265">
        <v>0</v>
      </c>
      <c r="C58" s="125" t="s">
        <v>59</v>
      </c>
      <c r="D58" s="126">
        <v>7.145668753400445</v>
      </c>
      <c r="E58" s="126">
        <v>7.126739821448922</v>
      </c>
      <c r="F58" s="126">
        <v>7.323930212348699</v>
      </c>
      <c r="G58" s="126">
        <v>12.381278292924167</v>
      </c>
      <c r="H58" s="126">
        <v>12.379137899816037</v>
      </c>
      <c r="I58" s="126">
        <v>11.760813889294862</v>
      </c>
      <c r="J58" s="126">
        <v>10.868955402880907</v>
      </c>
      <c r="K58" s="126">
        <v>10.304341510802507</v>
      </c>
      <c r="L58" s="126">
        <v>11.409222286671401</v>
      </c>
      <c r="M58" s="126">
        <v>10.621599735528228</v>
      </c>
      <c r="N58" s="126">
        <v>7.623477399662138</v>
      </c>
      <c r="O58" s="126">
        <v>7.038796012982726</v>
      </c>
    </row>
    <row r="59" spans="1:15" ht="15">
      <c r="A59" s="264"/>
      <c r="B59" s="265"/>
      <c r="C59" s="127" t="s">
        <v>60</v>
      </c>
      <c r="D59" s="126">
        <v>0.49853502930700777</v>
      </c>
      <c r="E59" s="126">
        <v>0.4972144061475992</v>
      </c>
      <c r="F59" s="126">
        <v>0.5109718752801419</v>
      </c>
      <c r="G59" s="126">
        <v>0.8638101134598255</v>
      </c>
      <c r="H59" s="126">
        <v>0.8636607837080955</v>
      </c>
      <c r="I59" s="126">
        <v>0.8205218992531299</v>
      </c>
      <c r="J59" s="126">
        <v>0.7582992141544819</v>
      </c>
      <c r="K59" s="126">
        <v>0.7189075472652912</v>
      </c>
      <c r="L59" s="126">
        <v>0.7959922525584698</v>
      </c>
      <c r="M59" s="126">
        <v>0.7410418420135974</v>
      </c>
      <c r="N59" s="126">
        <v>0.5318705162554981</v>
      </c>
      <c r="O59" s="126">
        <v>0.491078791603446</v>
      </c>
    </row>
    <row r="60" spans="1:15" ht="15">
      <c r="A60" s="264"/>
      <c r="B60" s="265"/>
      <c r="C60" s="127" t="s">
        <v>31</v>
      </c>
      <c r="D60" s="126">
        <v>0.6647133724093438</v>
      </c>
      <c r="E60" s="126">
        <v>0.6629525415301324</v>
      </c>
      <c r="F60" s="126">
        <v>0.6812958337068559</v>
      </c>
      <c r="G60" s="126">
        <v>1.151746817946434</v>
      </c>
      <c r="H60" s="126">
        <v>1.1515477116107942</v>
      </c>
      <c r="I60" s="126">
        <v>1.0940291990041733</v>
      </c>
      <c r="J60" s="126">
        <v>1.0110656188726426</v>
      </c>
      <c r="K60" s="126">
        <v>0.9585433963537215</v>
      </c>
      <c r="L60" s="126">
        <v>1.061323003411293</v>
      </c>
      <c r="M60" s="126">
        <v>0.9880557893514632</v>
      </c>
      <c r="N60" s="126">
        <v>0.7091606883406641</v>
      </c>
      <c r="O60" s="126">
        <v>0.654771722137928</v>
      </c>
    </row>
    <row r="61" spans="1:15" ht="15">
      <c r="A61" s="264"/>
      <c r="B61" s="265"/>
      <c r="C61" s="125" t="s">
        <v>30</v>
      </c>
      <c r="D61" s="126">
        <f>SUM(D58:D60)</f>
        <v>8.308917155116797</v>
      </c>
      <c r="E61" s="126">
        <f aca="true" t="shared" si="6" ref="E61:O61">SUM(E58:E60)</f>
        <v>8.286906769126654</v>
      </c>
      <c r="F61" s="126">
        <f t="shared" si="6"/>
        <v>8.516197921335698</v>
      </c>
      <c r="G61" s="126">
        <f t="shared" si="6"/>
        <v>14.396835224330426</v>
      </c>
      <c r="H61" s="126">
        <f t="shared" si="6"/>
        <v>14.394346395134926</v>
      </c>
      <c r="I61" s="126">
        <f t="shared" si="6"/>
        <v>13.675364987552166</v>
      </c>
      <c r="J61" s="126">
        <f t="shared" si="6"/>
        <v>12.638320235908031</v>
      </c>
      <c r="K61" s="126">
        <f t="shared" si="6"/>
        <v>11.98179245442152</v>
      </c>
      <c r="L61" s="126">
        <f t="shared" si="6"/>
        <v>13.266537542641164</v>
      </c>
      <c r="M61" s="126">
        <f t="shared" si="6"/>
        <v>12.35069736689329</v>
      </c>
      <c r="N61" s="126">
        <f t="shared" si="6"/>
        <v>8.8645086042583</v>
      </c>
      <c r="O61" s="126">
        <f t="shared" si="6"/>
        <v>8.1846465267241</v>
      </c>
    </row>
    <row r="62" spans="1:15" ht="14.25" customHeight="1">
      <c r="A62" s="264" t="s">
        <v>80</v>
      </c>
      <c r="B62" s="265">
        <v>0</v>
      </c>
      <c r="C62" s="125" t="s">
        <v>59</v>
      </c>
      <c r="D62" s="126">
        <v>0.2722842287804781</v>
      </c>
      <c r="E62" s="126">
        <v>0.2722842287804781</v>
      </c>
      <c r="F62" s="126">
        <v>0.25079153560972145</v>
      </c>
      <c r="G62" s="126">
        <v>0.011528329268287507</v>
      </c>
      <c r="H62" s="126">
        <v>0.011536329268324153</v>
      </c>
      <c r="I62" s="126">
        <v>-9.136536092195115</v>
      </c>
      <c r="J62" s="126">
        <v>-9.136536092195144</v>
      </c>
      <c r="K62" s="126">
        <v>2.681390029756102</v>
      </c>
      <c r="L62" s="126">
        <v>-9.136546316097593</v>
      </c>
      <c r="M62" s="126">
        <v>0.011544777073169143</v>
      </c>
      <c r="N62" s="126">
        <v>0.27228467658531486</v>
      </c>
      <c r="O62" s="126">
        <v>0.2722757809756047</v>
      </c>
    </row>
    <row r="63" spans="1:15" ht="15">
      <c r="A63" s="264"/>
      <c r="B63" s="265"/>
      <c r="C63" s="127" t="s">
        <v>60</v>
      </c>
      <c r="D63" s="126">
        <v>0.05567729990243819</v>
      </c>
      <c r="E63" s="126">
        <v>0.055677032243899305</v>
      </c>
      <c r="F63" s="126">
        <v>0.05440714092682697</v>
      </c>
      <c r="G63" s="126">
        <v>0.010375757073170178</v>
      </c>
      <c r="H63" s="126">
        <v>0.010374480487808313</v>
      </c>
      <c r="I63" s="126">
        <v>-1.2680149400000005</v>
      </c>
      <c r="J63" s="126">
        <v>-1.2680146165853685</v>
      </c>
      <c r="K63" s="126">
        <v>0.301721533170733</v>
      </c>
      <c r="L63" s="126">
        <v>-1.2680129868292678</v>
      </c>
      <c r="M63" s="126">
        <v>0.010375433658536437</v>
      </c>
      <c r="N63" s="126">
        <v>0.05567730585365993</v>
      </c>
      <c r="O63" s="126">
        <v>0.05567889990243913</v>
      </c>
    </row>
    <row r="64" spans="1:15" ht="15">
      <c r="A64" s="264"/>
      <c r="B64" s="265"/>
      <c r="C64" s="127" t="s">
        <v>31</v>
      </c>
      <c r="D64" s="126">
        <v>0.0006873108292682062</v>
      </c>
      <c r="E64" s="126">
        <v>0.000687290926829065</v>
      </c>
      <c r="F64" s="126">
        <v>0.000706078829268264</v>
      </c>
      <c r="G64" s="126">
        <v>-0.00032082731707339107</v>
      </c>
      <c r="H64" s="126">
        <v>-0.00032082731707316903</v>
      </c>
      <c r="I64" s="126">
        <v>0.01743244682926859</v>
      </c>
      <c r="J64" s="126">
        <v>0.017432446829268367</v>
      </c>
      <c r="K64" s="126">
        <v>0.0016523004878049585</v>
      </c>
      <c r="L64" s="126">
        <v>0.017432347317073216</v>
      </c>
      <c r="M64" s="126">
        <v>-0.00032072780487812924</v>
      </c>
      <c r="N64" s="126">
        <v>0.0006872312195123076</v>
      </c>
      <c r="O64" s="126">
        <v>0.0006873008780488576</v>
      </c>
    </row>
    <row r="65" spans="1:15" ht="15">
      <c r="A65" s="264"/>
      <c r="B65" s="265"/>
      <c r="C65" s="125" t="s">
        <v>30</v>
      </c>
      <c r="D65" s="126">
        <f>SUM(D62:D64)</f>
        <v>0.3286488395121845</v>
      </c>
      <c r="E65" s="126">
        <f aca="true" t="shared" si="7" ref="E65:O65">SUM(E62:E64)</f>
        <v>0.32864855195120646</v>
      </c>
      <c r="F65" s="126">
        <f t="shared" si="7"/>
        <v>0.3059047553658167</v>
      </c>
      <c r="G65" s="126">
        <f t="shared" si="7"/>
        <v>0.021583259024384294</v>
      </c>
      <c r="H65" s="126">
        <f t="shared" si="7"/>
        <v>0.021589982439059296</v>
      </c>
      <c r="I65" s="126">
        <f t="shared" si="7"/>
        <v>-10.387118585365847</v>
      </c>
      <c r="J65" s="126">
        <f t="shared" si="7"/>
        <v>-10.387118261951244</v>
      </c>
      <c r="K65" s="126">
        <f t="shared" si="7"/>
        <v>2.98476386341464</v>
      </c>
      <c r="L65" s="126">
        <f t="shared" si="7"/>
        <v>-10.387126955609787</v>
      </c>
      <c r="M65" s="126">
        <f t="shared" si="7"/>
        <v>0.02159948292682745</v>
      </c>
      <c r="N65" s="126">
        <f t="shared" si="7"/>
        <v>0.3286492136584871</v>
      </c>
      <c r="O65" s="126">
        <f t="shared" si="7"/>
        <v>0.32864198175609266</v>
      </c>
    </row>
    <row r="66" spans="1:15" ht="14.25" customHeight="1">
      <c r="A66" s="264" t="s">
        <v>72</v>
      </c>
      <c r="B66" s="265">
        <v>0</v>
      </c>
      <c r="C66" s="125" t="s">
        <v>59</v>
      </c>
      <c r="D66" s="126">
        <v>0</v>
      </c>
      <c r="E66" s="126">
        <v>0</v>
      </c>
      <c r="F66" s="126">
        <v>0</v>
      </c>
      <c r="G66" s="126">
        <v>0</v>
      </c>
      <c r="H66" s="126">
        <v>0</v>
      </c>
      <c r="I66" s="126">
        <v>0</v>
      </c>
      <c r="J66" s="126">
        <v>0</v>
      </c>
      <c r="K66" s="126">
        <v>0</v>
      </c>
      <c r="L66" s="126">
        <v>0</v>
      </c>
      <c r="M66" s="126">
        <v>0</v>
      </c>
      <c r="N66" s="126">
        <v>0</v>
      </c>
      <c r="O66" s="126">
        <v>0</v>
      </c>
    </row>
    <row r="67" spans="1:15" ht="15">
      <c r="A67" s="264"/>
      <c r="B67" s="265"/>
      <c r="C67" s="127" t="s">
        <v>60</v>
      </c>
      <c r="D67" s="126">
        <v>0</v>
      </c>
      <c r="E67" s="126">
        <v>0</v>
      </c>
      <c r="F67" s="126">
        <v>0</v>
      </c>
      <c r="G67" s="126">
        <v>0</v>
      </c>
      <c r="H67" s="126">
        <v>0</v>
      </c>
      <c r="I67" s="126">
        <v>0</v>
      </c>
      <c r="J67" s="126">
        <v>0</v>
      </c>
      <c r="K67" s="126">
        <v>0</v>
      </c>
      <c r="L67" s="126">
        <v>0</v>
      </c>
      <c r="M67" s="126">
        <v>0</v>
      </c>
      <c r="N67" s="126">
        <v>0</v>
      </c>
      <c r="O67" s="126">
        <v>0</v>
      </c>
    </row>
    <row r="68" spans="1:15" ht="15">
      <c r="A68" s="264"/>
      <c r="B68" s="265"/>
      <c r="C68" s="127" t="s">
        <v>31</v>
      </c>
      <c r="D68" s="126">
        <v>0</v>
      </c>
      <c r="E68" s="126">
        <v>0</v>
      </c>
      <c r="F68" s="126">
        <v>0</v>
      </c>
      <c r="G68" s="126">
        <v>0</v>
      </c>
      <c r="H68" s="126">
        <v>0</v>
      </c>
      <c r="I68" s="126">
        <v>0</v>
      </c>
      <c r="J68" s="126">
        <v>0</v>
      </c>
      <c r="K68" s="126">
        <v>0</v>
      </c>
      <c r="L68" s="126">
        <v>0</v>
      </c>
      <c r="M68" s="126">
        <v>0</v>
      </c>
      <c r="N68" s="126">
        <v>0</v>
      </c>
      <c r="O68" s="126">
        <v>0</v>
      </c>
    </row>
    <row r="69" spans="1:15" ht="15">
      <c r="A69" s="264"/>
      <c r="B69" s="265"/>
      <c r="C69" s="125" t="s">
        <v>30</v>
      </c>
      <c r="D69" s="126">
        <f>SUM(D66:D68)</f>
        <v>0</v>
      </c>
      <c r="E69" s="126">
        <f aca="true" t="shared" si="8" ref="E69:O69">SUM(E66:E68)</f>
        <v>0</v>
      </c>
      <c r="F69" s="126">
        <f t="shared" si="8"/>
        <v>0</v>
      </c>
      <c r="G69" s="126">
        <f t="shared" si="8"/>
        <v>0</v>
      </c>
      <c r="H69" s="126">
        <f t="shared" si="8"/>
        <v>0</v>
      </c>
      <c r="I69" s="126">
        <f t="shared" si="8"/>
        <v>0</v>
      </c>
      <c r="J69" s="126">
        <f t="shared" si="8"/>
        <v>0</v>
      </c>
      <c r="K69" s="126">
        <f t="shared" si="8"/>
        <v>0</v>
      </c>
      <c r="L69" s="126">
        <f t="shared" si="8"/>
        <v>0</v>
      </c>
      <c r="M69" s="126">
        <f t="shared" si="8"/>
        <v>0</v>
      </c>
      <c r="N69" s="126">
        <f t="shared" si="8"/>
        <v>0</v>
      </c>
      <c r="O69" s="126">
        <f t="shared" si="8"/>
        <v>0</v>
      </c>
    </row>
    <row r="70" spans="1:15" ht="15">
      <c r="A70" s="264" t="s">
        <v>81</v>
      </c>
      <c r="B70" s="265">
        <v>1</v>
      </c>
      <c r="C70" s="125" t="s">
        <v>59</v>
      </c>
      <c r="D70" s="147" t="s">
        <v>85</v>
      </c>
      <c r="E70" s="147" t="s">
        <v>85</v>
      </c>
      <c r="F70" s="147" t="s">
        <v>85</v>
      </c>
      <c r="G70" s="147" t="s">
        <v>85</v>
      </c>
      <c r="H70" s="147" t="s">
        <v>85</v>
      </c>
      <c r="I70" s="147" t="s">
        <v>85</v>
      </c>
      <c r="J70" s="147" t="s">
        <v>85</v>
      </c>
      <c r="K70" s="147" t="s">
        <v>85</v>
      </c>
      <c r="L70" s="147" t="s">
        <v>85</v>
      </c>
      <c r="M70" s="147" t="s">
        <v>85</v>
      </c>
      <c r="N70" s="147" t="s">
        <v>85</v>
      </c>
      <c r="O70" s="147" t="s">
        <v>85</v>
      </c>
    </row>
    <row r="71" spans="1:15" ht="15">
      <c r="A71" s="264"/>
      <c r="B71" s="265"/>
      <c r="C71" s="127" t="s">
        <v>60</v>
      </c>
      <c r="D71" s="147" t="s">
        <v>85</v>
      </c>
      <c r="E71" s="147" t="s">
        <v>85</v>
      </c>
      <c r="F71" s="147" t="s">
        <v>85</v>
      </c>
      <c r="G71" s="147" t="s">
        <v>85</v>
      </c>
      <c r="H71" s="147" t="s">
        <v>85</v>
      </c>
      <c r="I71" s="147" t="s">
        <v>85</v>
      </c>
      <c r="J71" s="147" t="s">
        <v>85</v>
      </c>
      <c r="K71" s="147" t="s">
        <v>85</v>
      </c>
      <c r="L71" s="147" t="s">
        <v>85</v>
      </c>
      <c r="M71" s="147" t="s">
        <v>85</v>
      </c>
      <c r="N71" s="147" t="s">
        <v>85</v>
      </c>
      <c r="O71" s="147" t="s">
        <v>85</v>
      </c>
    </row>
    <row r="72" spans="1:15" ht="15">
      <c r="A72" s="264"/>
      <c r="B72" s="265"/>
      <c r="C72" s="127" t="s">
        <v>31</v>
      </c>
      <c r="D72" s="147" t="s">
        <v>85</v>
      </c>
      <c r="E72" s="147" t="s">
        <v>85</v>
      </c>
      <c r="F72" s="147" t="s">
        <v>85</v>
      </c>
      <c r="G72" s="147" t="s">
        <v>85</v>
      </c>
      <c r="H72" s="147" t="s">
        <v>85</v>
      </c>
      <c r="I72" s="147" t="s">
        <v>85</v>
      </c>
      <c r="J72" s="147" t="s">
        <v>85</v>
      </c>
      <c r="K72" s="147" t="s">
        <v>85</v>
      </c>
      <c r="L72" s="147" t="s">
        <v>85</v>
      </c>
      <c r="M72" s="147" t="s">
        <v>85</v>
      </c>
      <c r="N72" s="147" t="s">
        <v>85</v>
      </c>
      <c r="O72" s="147" t="s">
        <v>85</v>
      </c>
    </row>
    <row r="73" spans="1:15" ht="15">
      <c r="A73" s="264"/>
      <c r="B73" s="265"/>
      <c r="C73" s="125" t="s">
        <v>30</v>
      </c>
      <c r="D73" s="147" t="s">
        <v>85</v>
      </c>
      <c r="E73" s="147" t="s">
        <v>85</v>
      </c>
      <c r="F73" s="147" t="s">
        <v>85</v>
      </c>
      <c r="G73" s="147" t="s">
        <v>85</v>
      </c>
      <c r="H73" s="147" t="s">
        <v>85</v>
      </c>
      <c r="I73" s="147" t="s">
        <v>85</v>
      </c>
      <c r="J73" s="147" t="s">
        <v>85</v>
      </c>
      <c r="K73" s="147" t="s">
        <v>85</v>
      </c>
      <c r="L73" s="147" t="s">
        <v>85</v>
      </c>
      <c r="M73" s="147" t="s">
        <v>85</v>
      </c>
      <c r="N73" s="147" t="s">
        <v>85</v>
      </c>
      <c r="O73" s="147" t="s">
        <v>85</v>
      </c>
    </row>
    <row r="74" spans="1:15" ht="15">
      <c r="A74" s="276" t="s">
        <v>73</v>
      </c>
      <c r="B74" s="277"/>
      <c r="C74" s="128" t="s">
        <v>59</v>
      </c>
      <c r="D74" s="119">
        <v>11.364499074363321</v>
      </c>
      <c r="E74" s="119">
        <v>11.345570142411798</v>
      </c>
      <c r="F74" s="119">
        <v>14.280940605389832</v>
      </c>
      <c r="G74" s="119">
        <v>24.59882565403897</v>
      </c>
      <c r="H74" s="119">
        <v>26.192612499629377</v>
      </c>
      <c r="I74" s="119">
        <v>16.549907451721815</v>
      </c>
      <c r="J74" s="119">
        <v>15.949811662408482</v>
      </c>
      <c r="K74" s="119">
        <v>27.388242157385626</v>
      </c>
      <c r="L74" s="119">
        <v>16.522848944874184</v>
      </c>
      <c r="M74" s="119">
        <v>24.665258142037878</v>
      </c>
      <c r="N74" s="119">
        <v>14.527365834463351</v>
      </c>
      <c r="O74" s="119">
        <v>11.13949607763567</v>
      </c>
    </row>
    <row r="75" spans="1:15" ht="15">
      <c r="A75" s="277"/>
      <c r="B75" s="277"/>
      <c r="C75" s="128" t="s">
        <v>60</v>
      </c>
      <c r="D75" s="119">
        <v>1.0013048846131551</v>
      </c>
      <c r="E75" s="119">
        <v>0.9999839937952077</v>
      </c>
      <c r="F75" s="119">
        <v>1.3426368313295733</v>
      </c>
      <c r="G75" s="119">
        <v>2.3754525250363425</v>
      </c>
      <c r="H75" s="119">
        <v>2.3847353690881583</v>
      </c>
      <c r="I75" s="119">
        <v>1.0785162674959277</v>
      </c>
      <c r="J75" s="119">
        <v>1.0347705945783914</v>
      </c>
      <c r="K75" s="119">
        <v>2.5896362664196815</v>
      </c>
      <c r="L75" s="119">
        <v>1.079662003484978</v>
      </c>
      <c r="M75" s="119">
        <v>2.322937617974456</v>
      </c>
      <c r="N75" s="119">
        <v>1.3464466519269305</v>
      </c>
      <c r="O75" s="119">
        <v>0.9787684628102542</v>
      </c>
    </row>
    <row r="76" spans="1:15" ht="15">
      <c r="A76" s="277"/>
      <c r="B76" s="277"/>
      <c r="C76" s="128" t="s">
        <v>31</v>
      </c>
      <c r="D76" s="119">
        <v>1.0130463618422612</v>
      </c>
      <c r="E76" s="119">
        <v>1.0112855110606107</v>
      </c>
      <c r="F76" s="119">
        <v>1.3273778620500363</v>
      </c>
      <c r="G76" s="119">
        <v>2.3079189199091643</v>
      </c>
      <c r="H76" s="119">
        <v>2.3290477283837046</v>
      </c>
      <c r="I76" s="119">
        <v>2.3019928723015304</v>
      </c>
      <c r="J76" s="119">
        <v>2.245891845623442</v>
      </c>
      <c r="K76" s="119">
        <v>2.192405669342328</v>
      </c>
      <c r="L76" s="119">
        <v>2.296584101839395</v>
      </c>
      <c r="M76" s="119">
        <v>2.2042515635216446</v>
      </c>
      <c r="N76" s="119">
        <v>1.362213298178417</v>
      </c>
      <c r="O76" s="119">
        <v>0.9954706243567477</v>
      </c>
    </row>
    <row r="77" spans="1:15" ht="15">
      <c r="A77" s="277"/>
      <c r="B77" s="277"/>
      <c r="C77" s="129" t="s">
        <v>30</v>
      </c>
      <c r="D77" s="119">
        <v>13.378850320818739</v>
      </c>
      <c r="E77" s="119">
        <v>13.356839647267616</v>
      </c>
      <c r="F77" s="119">
        <v>16.95095529876944</v>
      </c>
      <c r="G77" s="119">
        <v>29.28219709898448</v>
      </c>
      <c r="H77" s="119">
        <v>30.906395597101238</v>
      </c>
      <c r="I77" s="119">
        <v>19.930416591519275</v>
      </c>
      <c r="J77" s="119">
        <v>19.230474102610312</v>
      </c>
      <c r="K77" s="119">
        <v>32.170284093147636</v>
      </c>
      <c r="L77" s="119">
        <v>19.899095050198557</v>
      </c>
      <c r="M77" s="119">
        <v>29.19244732353398</v>
      </c>
      <c r="N77" s="119">
        <v>17.236025784568696</v>
      </c>
      <c r="O77" s="119">
        <v>13.113735164802673</v>
      </c>
    </row>
    <row r="85" spans="4:15" ht="15"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</row>
    <row r="86" spans="4:15" ht="15"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</row>
    <row r="87" spans="4:15" ht="15"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</row>
    <row r="88" spans="4:15" ht="15"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</row>
    <row r="89" spans="4:15" ht="15"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</row>
    <row r="90" spans="4:15" ht="15"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</row>
    <row r="91" spans="4:15" ht="15"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</row>
    <row r="92" spans="4:15" ht="15"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</row>
    <row r="93" spans="4:15" ht="15"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</row>
    <row r="94" spans="4:15" ht="15"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</row>
    <row r="95" spans="4:15" ht="15"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</row>
    <row r="96" spans="4:15" ht="15"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</row>
    <row r="97" spans="4:15" ht="15"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</row>
    <row r="98" spans="4:15" ht="15"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</row>
    <row r="99" spans="4:15" ht="15"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</row>
  </sheetData>
  <sheetProtection/>
  <mergeCells count="34">
    <mergeCell ref="A70:A73"/>
    <mergeCell ref="B70:B73"/>
    <mergeCell ref="A74:B77"/>
    <mergeCell ref="C4:O4"/>
    <mergeCell ref="C5:O5"/>
    <mergeCell ref="D6:O6"/>
    <mergeCell ref="D7:O7"/>
    <mergeCell ref="A9:A12"/>
    <mergeCell ref="B9:B12"/>
    <mergeCell ref="B33:B36"/>
    <mergeCell ref="A13:A16"/>
    <mergeCell ref="B13:B16"/>
    <mergeCell ref="A17:A20"/>
    <mergeCell ref="B17:B20"/>
    <mergeCell ref="A21:A24"/>
    <mergeCell ref="B21:B24"/>
    <mergeCell ref="A37:A40"/>
    <mergeCell ref="B37:B40"/>
    <mergeCell ref="A42:B45"/>
    <mergeCell ref="A50:A53"/>
    <mergeCell ref="B50:B53"/>
    <mergeCell ref="A25:A28"/>
    <mergeCell ref="B25:B28"/>
    <mergeCell ref="A29:A32"/>
    <mergeCell ref="B29:B32"/>
    <mergeCell ref="A33:A36"/>
    <mergeCell ref="A66:A69"/>
    <mergeCell ref="B66:B69"/>
    <mergeCell ref="A54:A57"/>
    <mergeCell ref="B54:B57"/>
    <mergeCell ref="A58:A61"/>
    <mergeCell ref="B58:B61"/>
    <mergeCell ref="A62:A65"/>
    <mergeCell ref="B62:B65"/>
  </mergeCells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4"/>
  <sheetViews>
    <sheetView zoomScale="85" zoomScaleNormal="85" zoomScalePageLayoutView="0" workbookViewId="0" topLeftCell="A1">
      <selection activeCell="D83" sqref="D83:O86"/>
    </sheetView>
  </sheetViews>
  <sheetFormatPr defaultColWidth="9.140625" defaultRowHeight="15"/>
  <cols>
    <col min="1" max="1" width="24.140625" style="30" customWidth="1"/>
    <col min="2" max="2" width="14.140625" style="30" customWidth="1"/>
    <col min="3" max="3" width="24.421875" style="30" customWidth="1"/>
    <col min="4" max="4" width="9.28125" style="30" customWidth="1"/>
    <col min="5" max="5" width="8.8515625" style="30" customWidth="1"/>
    <col min="6" max="6" width="9.28125" style="30" customWidth="1"/>
    <col min="7" max="7" width="9.00390625" style="30" customWidth="1"/>
    <col min="8" max="8" width="8.7109375" style="30" customWidth="1"/>
    <col min="9" max="9" width="9.421875" style="30" customWidth="1"/>
    <col min="10" max="10" width="10.140625" style="30" customWidth="1"/>
    <col min="11" max="12" width="9.28125" style="30" customWidth="1"/>
    <col min="13" max="14" width="9.00390625" style="30" customWidth="1"/>
    <col min="15" max="15" width="8.7109375" style="30" customWidth="1"/>
    <col min="16" max="16" width="9.140625" style="30" customWidth="1"/>
  </cols>
  <sheetData>
    <row r="1" spans="1:16" ht="15">
      <c r="A1" s="29"/>
      <c r="B1" s="219" t="s">
        <v>22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/>
    </row>
    <row r="2" spans="1:16" ht="15">
      <c r="A2" s="29"/>
      <c r="B2" s="29"/>
      <c r="C2" s="1">
        <v>1.076</v>
      </c>
      <c r="P2"/>
    </row>
    <row r="4" spans="3:15" ht="20.25">
      <c r="C4" s="212" t="s">
        <v>56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</row>
    <row r="5" spans="3:15" ht="18.75">
      <c r="C5" s="213" t="s">
        <v>23</v>
      </c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</row>
    <row r="6" spans="1:15" ht="15.75">
      <c r="A6" s="32" t="s">
        <v>77</v>
      </c>
      <c r="B6"/>
      <c r="C6"/>
      <c r="D6" s="278" t="s">
        <v>0</v>
      </c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</row>
    <row r="7" spans="1:16" ht="15.75">
      <c r="A7" s="34"/>
      <c r="B7" s="34"/>
      <c r="C7" s="34"/>
      <c r="D7" s="279" t="s">
        <v>57</v>
      </c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/>
    </row>
    <row r="8" spans="1:15" ht="15">
      <c r="A8" s="133" t="s">
        <v>2</v>
      </c>
      <c r="B8" s="133" t="s">
        <v>3</v>
      </c>
      <c r="C8" s="133" t="s">
        <v>53</v>
      </c>
      <c r="D8" s="134">
        <v>42370</v>
      </c>
      <c r="E8" s="134">
        <v>42401</v>
      </c>
      <c r="F8" s="134">
        <v>42430</v>
      </c>
      <c r="G8" s="134">
        <v>42461</v>
      </c>
      <c r="H8" s="134">
        <v>42491</v>
      </c>
      <c r="I8" s="134">
        <v>42522</v>
      </c>
      <c r="J8" s="134">
        <v>42552</v>
      </c>
      <c r="K8" s="134">
        <v>42583</v>
      </c>
      <c r="L8" s="134">
        <v>42614</v>
      </c>
      <c r="M8" s="134">
        <v>42644</v>
      </c>
      <c r="N8" s="134">
        <v>42675</v>
      </c>
      <c r="O8" s="134">
        <v>42705</v>
      </c>
    </row>
    <row r="9" spans="1:16" ht="15.75" customHeight="1">
      <c r="A9" s="270" t="s">
        <v>58</v>
      </c>
      <c r="B9" s="271">
        <v>1</v>
      </c>
      <c r="C9" s="105" t="s">
        <v>59</v>
      </c>
      <c r="D9" s="106">
        <f>'SCE Program Totals'!D9*'SCE Program Totals w.DLF'!$C$2</f>
        <v>4.6775025316396786</v>
      </c>
      <c r="E9" s="106">
        <f>'SCE Program Totals'!E9*'SCE Program Totals w.DLF'!$C$2</f>
        <v>4.179146966670169</v>
      </c>
      <c r="F9" s="106">
        <f>'SCE Program Totals'!F9*'SCE Program Totals w.DLF'!$C$2</f>
        <v>4.111930632945974</v>
      </c>
      <c r="G9" s="106">
        <f>'SCE Program Totals'!G9*'SCE Program Totals w.DLF'!$C$2</f>
        <v>4.654068335724219</v>
      </c>
      <c r="H9" s="106">
        <f>'SCE Program Totals'!H9*'SCE Program Totals w.DLF'!$C$2</f>
        <v>5.103914351692245</v>
      </c>
      <c r="I9" s="106">
        <f>'SCE Program Totals'!I9*'SCE Program Totals w.DLF'!$C$2</f>
        <v>4.415601361280627</v>
      </c>
      <c r="J9" s="106">
        <f>'SCE Program Totals'!J9*'SCE Program Totals w.DLF'!$C$2</f>
        <v>3.611845404791667</v>
      </c>
      <c r="K9" s="106">
        <f>'SCE Program Totals'!K9*'SCE Program Totals w.DLF'!$C$2</f>
        <v>3.581130505315437</v>
      </c>
      <c r="L9" s="106">
        <f>'SCE Program Totals'!L9*'SCE Program Totals w.DLF'!$C$2</f>
        <v>3.518971311396146</v>
      </c>
      <c r="M9" s="106">
        <f>'SCE Program Totals'!M9*'SCE Program Totals w.DLF'!$C$2</f>
        <v>5.9020224900450655</v>
      </c>
      <c r="N9" s="106">
        <f>'SCE Program Totals'!N9*'SCE Program Totals w.DLF'!$C$2</f>
        <v>6.098124306530509</v>
      </c>
      <c r="O9" s="106">
        <f>'SCE Program Totals'!O9*'SCE Program Totals w.DLF'!$C$2</f>
        <v>4.569318239623848</v>
      </c>
      <c r="P9" s="9"/>
    </row>
    <row r="10" spans="1:16" ht="15">
      <c r="A10" s="270"/>
      <c r="B10" s="271"/>
      <c r="C10" s="107" t="s">
        <v>60</v>
      </c>
      <c r="D10" s="106">
        <f>'SCE Program Totals'!D10*'SCE Program Totals w.DLF'!$C$2</f>
        <v>20.702519799145918</v>
      </c>
      <c r="E10" s="106">
        <f>'SCE Program Totals'!E10*'SCE Program Totals w.DLF'!$C$2</f>
        <v>18.917320607252154</v>
      </c>
      <c r="F10" s="106">
        <f>'SCE Program Totals'!F10*'SCE Program Totals w.DLF'!$C$2</f>
        <v>25.982598358930606</v>
      </c>
      <c r="G10" s="106">
        <f>'SCE Program Totals'!G10*'SCE Program Totals w.DLF'!$C$2</f>
        <v>36.94311262656042</v>
      </c>
      <c r="H10" s="106">
        <f>'SCE Program Totals'!H10*'SCE Program Totals w.DLF'!$C$2</f>
        <v>39.568942930005576</v>
      </c>
      <c r="I10" s="106">
        <f>'SCE Program Totals'!I10*'SCE Program Totals w.DLF'!$C$2</f>
        <v>44.38178892669559</v>
      </c>
      <c r="J10" s="106">
        <f>'SCE Program Totals'!J10*'SCE Program Totals w.DLF'!$C$2</f>
        <v>44.69449098424129</v>
      </c>
      <c r="K10" s="106">
        <f>'SCE Program Totals'!K10*'SCE Program Totals w.DLF'!$C$2</f>
        <v>42.34911244915353</v>
      </c>
      <c r="L10" s="106">
        <f>'SCE Program Totals'!L10*'SCE Program Totals w.DLF'!$C$2</f>
        <v>34.32788497242994</v>
      </c>
      <c r="M10" s="106">
        <f>'SCE Program Totals'!M10*'SCE Program Totals w.DLF'!$C$2</f>
        <v>31.33499238400586</v>
      </c>
      <c r="N10" s="106">
        <f>'SCE Program Totals'!N10*'SCE Program Totals w.DLF'!$C$2</f>
        <v>18.900850309105493</v>
      </c>
      <c r="O10" s="106">
        <f>'SCE Program Totals'!O10*'SCE Program Totals w.DLF'!$C$2</f>
        <v>16.069940291622835</v>
      </c>
      <c r="P10" s="9"/>
    </row>
    <row r="11" spans="1:16" ht="15">
      <c r="A11" s="270"/>
      <c r="B11" s="271"/>
      <c r="C11" s="107" t="s">
        <v>31</v>
      </c>
      <c r="D11" s="106">
        <f>'SCE Program Totals'!D11*'SCE Program Totals w.DLF'!$C$2</f>
        <v>0.6397027748379635</v>
      </c>
      <c r="E11" s="106">
        <f>'SCE Program Totals'!E11*'SCE Program Totals w.DLF'!$C$2</f>
        <v>0.866631724566785</v>
      </c>
      <c r="F11" s="106">
        <f>'SCE Program Totals'!F11*'SCE Program Totals w.DLF'!$C$2</f>
        <v>1.7065304468196887</v>
      </c>
      <c r="G11" s="106">
        <f>'SCE Program Totals'!G11*'SCE Program Totals w.DLF'!$C$2</f>
        <v>2.666840496148922</v>
      </c>
      <c r="H11" s="106">
        <f>'SCE Program Totals'!H11*'SCE Program Totals w.DLF'!$C$2</f>
        <v>2.6921354550757686</v>
      </c>
      <c r="I11" s="106">
        <f>'SCE Program Totals'!I11*'SCE Program Totals w.DLF'!$C$2</f>
        <v>2.680917104803195</v>
      </c>
      <c r="J11" s="106">
        <f>'SCE Program Totals'!J11*'SCE Program Totals w.DLF'!$C$2</f>
        <v>2.1542724459262375</v>
      </c>
      <c r="K11" s="106">
        <f>'SCE Program Totals'!K11*'SCE Program Totals w.DLF'!$C$2</f>
        <v>2.0825949566017448</v>
      </c>
      <c r="L11" s="106">
        <f>'SCE Program Totals'!L11*'SCE Program Totals w.DLF'!$C$2</f>
        <v>1.9469383412002734</v>
      </c>
      <c r="M11" s="106">
        <f>'SCE Program Totals'!M11*'SCE Program Totals w.DLF'!$C$2</f>
        <v>1.5591513501685783</v>
      </c>
      <c r="N11" s="106">
        <f>'SCE Program Totals'!N11*'SCE Program Totals w.DLF'!$C$2</f>
        <v>0.6167501124161369</v>
      </c>
      <c r="O11" s="106">
        <f>'SCE Program Totals'!O11*'SCE Program Totals w.DLF'!$C$2</f>
        <v>0.6240133923545081</v>
      </c>
      <c r="P11" s="9"/>
    </row>
    <row r="12" spans="1:16" ht="15">
      <c r="A12" s="270"/>
      <c r="B12" s="271"/>
      <c r="C12" s="105" t="s">
        <v>30</v>
      </c>
      <c r="D12" s="146">
        <f>'SCE Program Totals'!D12*'SCE Program Totals w.DLF'!$C$2</f>
        <v>26.019725105623557</v>
      </c>
      <c r="E12" s="146">
        <f>'SCE Program Totals'!E12*'SCE Program Totals w.DLF'!$C$2</f>
        <v>23.963099298489112</v>
      </c>
      <c r="F12" s="146">
        <f>'SCE Program Totals'!F12*'SCE Program Totals w.DLF'!$C$2</f>
        <v>31.801059438696264</v>
      </c>
      <c r="G12" s="146">
        <f>'SCE Program Totals'!G12*'SCE Program Totals w.DLF'!$C$2</f>
        <v>44.26402145843356</v>
      </c>
      <c r="H12" s="146">
        <f>'SCE Program Totals'!H12*'SCE Program Totals w.DLF'!$C$2</f>
        <v>47.36499273677359</v>
      </c>
      <c r="I12" s="146">
        <f>'SCE Program Totals'!I12*'SCE Program Totals w.DLF'!$C$2</f>
        <v>51.47830739277941</v>
      </c>
      <c r="J12" s="146">
        <f>'SCE Program Totals'!J12*'SCE Program Totals w.DLF'!$C$2</f>
        <v>50.4606088349592</v>
      </c>
      <c r="K12" s="146">
        <f>'SCE Program Totals'!K12*'SCE Program Totals w.DLF'!$C$2</f>
        <v>48.01283791107071</v>
      </c>
      <c r="L12" s="146">
        <f>'SCE Program Totals'!L12*'SCE Program Totals w.DLF'!$C$2</f>
        <v>39.79379462502636</v>
      </c>
      <c r="M12" s="146">
        <f>'SCE Program Totals'!M12*'SCE Program Totals w.DLF'!$C$2</f>
        <v>38.79616622421951</v>
      </c>
      <c r="N12" s="146">
        <f>'SCE Program Totals'!N12*'SCE Program Totals w.DLF'!$C$2</f>
        <v>25.61572472805214</v>
      </c>
      <c r="O12" s="146">
        <f>'SCE Program Totals'!O12*'SCE Program Totals w.DLF'!$C$2</f>
        <v>21.26327192360119</v>
      </c>
      <c r="P12" s="9"/>
    </row>
    <row r="13" spans="1:16" ht="15.75" customHeight="1">
      <c r="A13" s="273" t="s">
        <v>61</v>
      </c>
      <c r="B13" s="267">
        <v>1</v>
      </c>
      <c r="C13" s="108" t="s">
        <v>59</v>
      </c>
      <c r="D13" s="109">
        <f>'SCE Program Totals'!D13*'SCE Program Totals w.DLF'!$C$2</f>
        <v>484.16821496000006</v>
      </c>
      <c r="E13" s="109">
        <f>'SCE Program Totals'!E13*'SCE Program Totals w.DLF'!$C$2</f>
        <v>465.46681848000003</v>
      </c>
      <c r="F13" s="109">
        <f>'SCE Program Totals'!F13*'SCE Program Totals w.DLF'!$C$2</f>
        <v>496.89559488000003</v>
      </c>
      <c r="G13" s="109">
        <f>'SCE Program Totals'!G13*'SCE Program Totals w.DLF'!$C$2</f>
        <v>489.17912544000006</v>
      </c>
      <c r="H13" s="109">
        <f>'SCE Program Totals'!H13*'SCE Program Totals w.DLF'!$C$2</f>
        <v>490.48635784</v>
      </c>
      <c r="I13" s="109">
        <f>'SCE Program Totals'!I13*'SCE Program Totals w.DLF'!$C$2</f>
        <v>490.56843512000006</v>
      </c>
      <c r="J13" s="109">
        <f>'SCE Program Totals'!J13*'SCE Program Totals w.DLF'!$C$2</f>
        <v>492.56704056</v>
      </c>
      <c r="K13" s="109">
        <f>'SCE Program Totals'!K13*'SCE Program Totals w.DLF'!$C$2</f>
        <v>490.61110928000005</v>
      </c>
      <c r="L13" s="109">
        <f>'SCE Program Totals'!L13*'SCE Program Totals w.DLF'!$C$2</f>
        <v>500.30716048000005</v>
      </c>
      <c r="M13" s="109">
        <f>'SCE Program Totals'!M13*'SCE Program Totals w.DLF'!$C$2</f>
        <v>451.31436264</v>
      </c>
      <c r="N13" s="109">
        <f>'SCE Program Totals'!N13*'SCE Program Totals w.DLF'!$C$2</f>
        <v>449.08101704</v>
      </c>
      <c r="O13" s="109">
        <f>'SCE Program Totals'!O13*'SCE Program Totals w.DLF'!$C$2</f>
        <v>431.06752888000005</v>
      </c>
      <c r="P13" s="135"/>
    </row>
    <row r="14" spans="1:16" ht="15">
      <c r="A14" s="273"/>
      <c r="B14" s="267"/>
      <c r="C14" s="108" t="s">
        <v>60</v>
      </c>
      <c r="D14" s="113">
        <f>'SCE Program Totals'!D14*'SCE Program Totals w.DLF'!$C$2</f>
        <v>98.919346328</v>
      </c>
      <c r="E14" s="113">
        <f>'SCE Program Totals'!E14*'SCE Program Totals w.DLF'!$C$2</f>
        <v>101.273231904</v>
      </c>
      <c r="F14" s="109">
        <f>'SCE Program Totals'!F14*'SCE Program Totals w.DLF'!$C$2</f>
        <v>107.80332096000002</v>
      </c>
      <c r="G14" s="109">
        <f>'SCE Program Totals'!G14*'SCE Program Totals w.DLF'!$C$2</f>
        <v>126.01625647999998</v>
      </c>
      <c r="H14" s="109">
        <f>'SCE Program Totals'!H14*'SCE Program Totals w.DLF'!$C$2</f>
        <v>103.81016660000002</v>
      </c>
      <c r="I14" s="109">
        <f>'SCE Program Totals'!I14*'SCE Program Totals w.DLF'!$C$2</f>
        <v>109.47016977600002</v>
      </c>
      <c r="J14" s="113">
        <f>'SCE Program Totals'!J14*'SCE Program Totals w.DLF'!$C$2</f>
        <v>111.99948424000002</v>
      </c>
      <c r="K14" s="113">
        <f>'SCE Program Totals'!K14*'SCE Program Totals w.DLF'!$C$2</f>
        <v>116.34071384000002</v>
      </c>
      <c r="L14" s="113">
        <f>'SCE Program Totals'!L14*'SCE Program Totals w.DLF'!$C$2</f>
        <v>108.12116490400001</v>
      </c>
      <c r="M14" s="113">
        <f>'SCE Program Totals'!M14*'SCE Program Totals w.DLF'!$C$2</f>
        <v>110.05952080000002</v>
      </c>
      <c r="N14" s="113">
        <f>'SCE Program Totals'!N14*'SCE Program Totals w.DLF'!$C$2</f>
        <v>109.344665136</v>
      </c>
      <c r="O14" s="109">
        <f>'SCE Program Totals'!O14*'SCE Program Totals w.DLF'!$C$2</f>
        <v>98.68986350400002</v>
      </c>
      <c r="P14" s="135"/>
    </row>
    <row r="15" spans="1:16" ht="15">
      <c r="A15" s="273"/>
      <c r="B15" s="267"/>
      <c r="C15" s="108" t="s">
        <v>31</v>
      </c>
      <c r="D15" s="148" t="s">
        <v>85</v>
      </c>
      <c r="E15" s="148" t="s">
        <v>85</v>
      </c>
      <c r="F15" s="148" t="s">
        <v>85</v>
      </c>
      <c r="G15" s="148" t="s">
        <v>85</v>
      </c>
      <c r="H15" s="148" t="s">
        <v>85</v>
      </c>
      <c r="I15" s="148" t="s">
        <v>85</v>
      </c>
      <c r="J15" s="148" t="s">
        <v>85</v>
      </c>
      <c r="K15" s="148" t="s">
        <v>85</v>
      </c>
      <c r="L15" s="148" t="s">
        <v>85</v>
      </c>
      <c r="M15" s="148" t="s">
        <v>85</v>
      </c>
      <c r="N15" s="148" t="s">
        <v>85</v>
      </c>
      <c r="O15" s="148" t="s">
        <v>85</v>
      </c>
      <c r="P15" s="135"/>
    </row>
    <row r="16" spans="1:16" ht="15">
      <c r="A16" s="273"/>
      <c r="B16" s="267"/>
      <c r="C16" s="110" t="s">
        <v>30</v>
      </c>
      <c r="D16" s="113">
        <f>'SCE Program Totals'!D16*'SCE Program Totals w.DLF'!$C$2</f>
        <v>671.4310736240001</v>
      </c>
      <c r="E16" s="113">
        <f>'SCE Program Totals'!E16*'SCE Program Totals w.DLF'!$C$2</f>
        <v>638.4859980240001</v>
      </c>
      <c r="F16" s="109">
        <f>'SCE Program Totals'!F16*'SCE Program Totals w.DLF'!$C$2</f>
        <v>696.007300984</v>
      </c>
      <c r="G16" s="109">
        <f>'SCE Program Totals'!G16*'SCE Program Totals w.DLF'!$C$2</f>
        <v>685.017351176</v>
      </c>
      <c r="H16" s="109">
        <f>'SCE Program Totals'!H16*'SCE Program Totals w.DLF'!$C$2</f>
        <v>688.860758616</v>
      </c>
      <c r="I16" s="109">
        <f>'SCE Program Totals'!I16*'SCE Program Totals w.DLF'!$C$2</f>
        <v>689.4761488400001</v>
      </c>
      <c r="J16" s="113">
        <f>'SCE Program Totals'!J16*'SCE Program Totals w.DLF'!$C$2</f>
        <v>695.902190848</v>
      </c>
      <c r="K16" s="113">
        <f>'SCE Program Totals'!K16*'SCE Program Totals w.DLF'!$C$2</f>
        <v>700.461945288</v>
      </c>
      <c r="L16" s="113">
        <f>'SCE Program Totals'!L16*'SCE Program Totals w.DLF'!$C$2</f>
        <v>691.015171008</v>
      </c>
      <c r="M16" s="113">
        <f>'SCE Program Totals'!M16*'SCE Program Totals w.DLF'!$C$2</f>
        <v>644.575703952</v>
      </c>
      <c r="N16" s="113">
        <f>'SCE Program Totals'!N16*'SCE Program Totals w.DLF'!$C$2</f>
        <v>642.773287744</v>
      </c>
      <c r="O16" s="109">
        <f>'SCE Program Totals'!O16*'SCE Program Totals w.DLF'!$C$2</f>
        <v>611.8306933360001</v>
      </c>
      <c r="P16" s="135"/>
    </row>
    <row r="17" spans="1:16" ht="15.75" customHeight="1">
      <c r="A17" s="270" t="s">
        <v>62</v>
      </c>
      <c r="B17" s="271">
        <v>1</v>
      </c>
      <c r="C17" s="105" t="s">
        <v>59</v>
      </c>
      <c r="D17" s="112">
        <f>'SCE Program Totals'!D17*'SCE Program Totals w.DLF'!$C$2</f>
        <v>0</v>
      </c>
      <c r="E17" s="112">
        <f>'SCE Program Totals'!E17*'SCE Program Totals w.DLF'!$C$2</f>
        <v>0</v>
      </c>
      <c r="F17" s="112">
        <f>'SCE Program Totals'!F17*'SCE Program Totals w.DLF'!$C$2</f>
        <v>0</v>
      </c>
      <c r="G17" s="112">
        <f>'SCE Program Totals'!G17*'SCE Program Totals w.DLF'!$C$2</f>
        <v>22.43939018177303</v>
      </c>
      <c r="H17" s="112">
        <f>'SCE Program Totals'!H17*'SCE Program Totals w.DLF'!$C$2</f>
        <v>23.82598272590399</v>
      </c>
      <c r="I17" s="106">
        <f>'SCE Program Totals'!I17*'SCE Program Totals w.DLF'!$C$2</f>
        <v>26.83011296953293</v>
      </c>
      <c r="J17" s="106">
        <f>'SCE Program Totals'!J17*'SCE Program Totals w.DLF'!$C$2</f>
        <v>39.3778045446098</v>
      </c>
      <c r="K17" s="106">
        <f>'SCE Program Totals'!K17*'SCE Program Totals w.DLF'!$C$2</f>
        <v>50.91716709461345</v>
      </c>
      <c r="L17" s="106">
        <f>'SCE Program Totals'!L17*'SCE Program Totals w.DLF'!$C$2</f>
        <v>49.16537182570871</v>
      </c>
      <c r="M17" s="112">
        <f>'SCE Program Totals'!M17*'SCE Program Totals w.DLF'!$C$2</f>
        <v>39.19840994427473</v>
      </c>
      <c r="N17" s="112">
        <f>'SCE Program Totals'!N17*'SCE Program Totals w.DLF'!$C$2</f>
        <v>4.874872755491569</v>
      </c>
      <c r="O17" s="112">
        <f>'SCE Program Totals'!O17*'SCE Program Totals w.DLF'!$C$2</f>
        <v>0</v>
      </c>
      <c r="P17" s="135"/>
    </row>
    <row r="18" spans="1:16" ht="15">
      <c r="A18" s="270"/>
      <c r="B18" s="271"/>
      <c r="C18" s="107" t="s">
        <v>60</v>
      </c>
      <c r="D18" s="112">
        <f>'SCE Program Totals'!D18*'SCE Program Totals w.DLF'!$C$2</f>
        <v>0</v>
      </c>
      <c r="E18" s="112">
        <f>'SCE Program Totals'!E18*'SCE Program Totals w.DLF'!$C$2</f>
        <v>0</v>
      </c>
      <c r="F18" s="112">
        <f>'SCE Program Totals'!F18*'SCE Program Totals w.DLF'!$C$2</f>
        <v>0</v>
      </c>
      <c r="G18" s="112">
        <f>'SCE Program Totals'!G18*'SCE Program Totals w.DLF'!$C$2</f>
        <v>2.4683673281582217</v>
      </c>
      <c r="H18" s="112">
        <f>'SCE Program Totals'!H18*'SCE Program Totals w.DLF'!$C$2</f>
        <v>3.173979970061938</v>
      </c>
      <c r="I18" s="106">
        <f>'SCE Program Totals'!I18*'SCE Program Totals w.DLF'!$C$2</f>
        <v>4.863516688973695</v>
      </c>
      <c r="J18" s="106">
        <f>'SCE Program Totals'!J18*'SCE Program Totals w.DLF'!$C$2</f>
        <v>6.353874346923837</v>
      </c>
      <c r="K18" s="106">
        <f>'SCE Program Totals'!K18*'SCE Program Totals w.DLF'!$C$2</f>
        <v>8.078490596352731</v>
      </c>
      <c r="L18" s="106">
        <f>'SCE Program Totals'!L18*'SCE Program Totals w.DLF'!$C$2</f>
        <v>5.716019055154838</v>
      </c>
      <c r="M18" s="112">
        <f>'SCE Program Totals'!M18*'SCE Program Totals w.DLF'!$C$2</f>
        <v>6.014447351404607</v>
      </c>
      <c r="N18" s="112">
        <f>'SCE Program Totals'!N18*'SCE Program Totals w.DLF'!$C$2</f>
        <v>0.06808546858801032</v>
      </c>
      <c r="O18" s="112">
        <f>'SCE Program Totals'!O18*'SCE Program Totals w.DLF'!$C$2</f>
        <v>0</v>
      </c>
      <c r="P18" s="135"/>
    </row>
    <row r="19" spans="1:16" ht="15">
      <c r="A19" s="270"/>
      <c r="B19" s="271"/>
      <c r="C19" s="107" t="s">
        <v>31</v>
      </c>
      <c r="D19" s="112">
        <f>'SCE Program Totals'!D19*'SCE Program Totals w.DLF'!$C$2</f>
        <v>0</v>
      </c>
      <c r="E19" s="112">
        <f>'SCE Program Totals'!E19*'SCE Program Totals w.DLF'!$C$2</f>
        <v>0</v>
      </c>
      <c r="F19" s="112">
        <f>'SCE Program Totals'!F19*'SCE Program Totals w.DLF'!$C$2</f>
        <v>0</v>
      </c>
      <c r="G19" s="112">
        <f>'SCE Program Totals'!G19*'SCE Program Totals w.DLF'!$C$2</f>
        <v>3.620370656233784</v>
      </c>
      <c r="H19" s="112">
        <f>'SCE Program Totals'!H19*'SCE Program Totals w.DLF'!$C$2</f>
        <v>4.410302937470107</v>
      </c>
      <c r="I19" s="106">
        <f>'SCE Program Totals'!I19*'SCE Program Totals w.DLF'!$C$2</f>
        <v>5.128483473438717</v>
      </c>
      <c r="J19" s="106">
        <f>'SCE Program Totals'!J19*'SCE Program Totals w.DLF'!$C$2</f>
        <v>6.040247613405953</v>
      </c>
      <c r="K19" s="106">
        <f>'SCE Program Totals'!K19*'SCE Program Totals w.DLF'!$C$2</f>
        <v>6.2397499934945255</v>
      </c>
      <c r="L19" s="106">
        <f>'SCE Program Totals'!L19*'SCE Program Totals w.DLF'!$C$2</f>
        <v>5.317735159704446</v>
      </c>
      <c r="M19" s="112">
        <f>'SCE Program Totals'!M19*'SCE Program Totals w.DLF'!$C$2</f>
        <v>3.450984438424624</v>
      </c>
      <c r="N19" s="112">
        <f>'SCE Program Totals'!N19*'SCE Program Totals w.DLF'!$C$2</f>
        <v>0.47573150052054664</v>
      </c>
      <c r="O19" s="112">
        <f>'SCE Program Totals'!O19*'SCE Program Totals w.DLF'!$C$2</f>
        <v>0</v>
      </c>
      <c r="P19" s="135"/>
    </row>
    <row r="20" spans="1:16" ht="15">
      <c r="A20" s="270"/>
      <c r="B20" s="271"/>
      <c r="C20" s="105" t="s">
        <v>30</v>
      </c>
      <c r="D20" s="106">
        <f>'SCE Program Totals'!D20*'SCE Program Totals w.DLF'!$C$2</f>
        <v>0</v>
      </c>
      <c r="E20" s="106">
        <f>'SCE Program Totals'!E20*'SCE Program Totals w.DLF'!$C$2</f>
        <v>0</v>
      </c>
      <c r="F20" s="106">
        <f>'SCE Program Totals'!F20*'SCE Program Totals w.DLF'!$C$2</f>
        <v>0</v>
      </c>
      <c r="G20" s="106">
        <f>'SCE Program Totals'!G20*'SCE Program Totals w.DLF'!$C$2</f>
        <v>28.52812816616504</v>
      </c>
      <c r="H20" s="106">
        <f>'SCE Program Totals'!H20*'SCE Program Totals w.DLF'!$C$2</f>
        <v>31.410265633436037</v>
      </c>
      <c r="I20" s="106">
        <f>'SCE Program Totals'!I20*'SCE Program Totals w.DLF'!$C$2</f>
        <v>36.82211313194535</v>
      </c>
      <c r="J20" s="106">
        <f>'SCE Program Totals'!J20*'SCE Program Totals w.DLF'!$C$2</f>
        <v>51.77192650493959</v>
      </c>
      <c r="K20" s="106">
        <f>'SCE Program Totals'!K20*'SCE Program Totals w.DLF'!$C$2</f>
        <v>65.2354076844607</v>
      </c>
      <c r="L20" s="106">
        <f>'SCE Program Totals'!L20*'SCE Program Totals w.DLF'!$C$2</f>
        <v>60.199126040568</v>
      </c>
      <c r="M20" s="106">
        <f>'SCE Program Totals'!M20*'SCE Program Totals w.DLF'!$C$2</f>
        <v>48.66384173410396</v>
      </c>
      <c r="N20" s="106">
        <f>'SCE Program Totals'!N20*'SCE Program Totals w.DLF'!$C$2</f>
        <v>5.418689724600125</v>
      </c>
      <c r="O20" s="106">
        <f>'SCE Program Totals'!O20*'SCE Program Totals w.DLF'!$C$2</f>
        <v>0</v>
      </c>
      <c r="P20" s="135"/>
    </row>
    <row r="21" spans="1:16" ht="15.75" customHeight="1">
      <c r="A21" s="273" t="s">
        <v>63</v>
      </c>
      <c r="B21" s="267">
        <v>1</v>
      </c>
      <c r="C21" s="108" t="s">
        <v>59</v>
      </c>
      <c r="D21" s="113">
        <f>'SCE Program Totals'!D21*'SCE Program Totals w.DLF'!$C$2</f>
        <v>0</v>
      </c>
      <c r="E21" s="113">
        <f>'SCE Program Totals'!E21*'SCE Program Totals w.DLF'!$C$2</f>
        <v>0</v>
      </c>
      <c r="F21" s="113">
        <f>'SCE Program Totals'!F21*'SCE Program Totals w.DLF'!$C$2</f>
        <v>0</v>
      </c>
      <c r="G21" s="113">
        <f>'SCE Program Totals'!G21*'SCE Program Totals w.DLF'!$C$2</f>
        <v>113.4969541975181</v>
      </c>
      <c r="H21" s="113">
        <f>'SCE Program Totals'!H21*'SCE Program Totals w.DLF'!$C$2</f>
        <v>138.44469608940747</v>
      </c>
      <c r="I21" s="109">
        <f>'SCE Program Totals'!I21*'SCE Program Totals w.DLF'!$C$2</f>
        <v>154.77701653835732</v>
      </c>
      <c r="J21" s="109">
        <f>'SCE Program Totals'!J21*'SCE Program Totals w.DLF'!$C$2</f>
        <v>215.51029875739673</v>
      </c>
      <c r="K21" s="109">
        <f>'SCE Program Totals'!K21*'SCE Program Totals w.DLF'!$C$2</f>
        <v>262.1618638535129</v>
      </c>
      <c r="L21" s="109">
        <f>'SCE Program Totals'!L21*'SCE Program Totals w.DLF'!$C$2</f>
        <v>252.94525722705845</v>
      </c>
      <c r="M21" s="113">
        <f>'SCE Program Totals'!M21*'SCE Program Totals w.DLF'!$C$2</f>
        <v>196.37901006723226</v>
      </c>
      <c r="N21" s="113">
        <f>'SCE Program Totals'!N21*'SCE Program Totals w.DLF'!$C$2</f>
        <v>18.784372690553884</v>
      </c>
      <c r="O21" s="113">
        <f>'SCE Program Totals'!O21*'SCE Program Totals w.DLF'!$C$2</f>
        <v>0</v>
      </c>
      <c r="P21" s="1"/>
    </row>
    <row r="22" spans="1:16" ht="15">
      <c r="A22" s="273"/>
      <c r="B22" s="267"/>
      <c r="C22" s="108" t="s">
        <v>60</v>
      </c>
      <c r="D22" s="113">
        <f>'SCE Program Totals'!D22*'SCE Program Totals w.DLF'!$C$2</f>
        <v>0</v>
      </c>
      <c r="E22" s="113">
        <f>'SCE Program Totals'!E22*'SCE Program Totals w.DLF'!$C$2</f>
        <v>0</v>
      </c>
      <c r="F22" s="113">
        <f>'SCE Program Totals'!F22*'SCE Program Totals w.DLF'!$C$2</f>
        <v>0</v>
      </c>
      <c r="G22" s="113">
        <f>'SCE Program Totals'!G22*'SCE Program Totals w.DLF'!$C$2</f>
        <v>7.146837917523549</v>
      </c>
      <c r="H22" s="113">
        <f>'SCE Program Totals'!H22*'SCE Program Totals w.DLF'!$C$2</f>
        <v>11.118133616935916</v>
      </c>
      <c r="I22" s="109">
        <f>'SCE Program Totals'!I22*'SCE Program Totals w.DLF'!$C$2</f>
        <v>16.13608399532823</v>
      </c>
      <c r="J22" s="109">
        <f>'SCE Program Totals'!J22*'SCE Program Totals w.DLF'!$C$2</f>
        <v>20.831115581942875</v>
      </c>
      <c r="K22" s="109">
        <f>'SCE Program Totals'!K22*'SCE Program Totals w.DLF'!$C$2</f>
        <v>23.644454633953238</v>
      </c>
      <c r="L22" s="109">
        <f>'SCE Program Totals'!L22*'SCE Program Totals w.DLF'!$C$2</f>
        <v>17.744841379282786</v>
      </c>
      <c r="M22" s="113">
        <f>'SCE Program Totals'!M22*'SCE Program Totals w.DLF'!$C$2</f>
        <v>14.795291683680475</v>
      </c>
      <c r="N22" s="113">
        <f>'SCE Program Totals'!N22*'SCE Program Totals w.DLF'!$C$2</f>
        <v>0</v>
      </c>
      <c r="O22" s="113">
        <f>'SCE Program Totals'!O22*'SCE Program Totals w.DLF'!$C$2</f>
        <v>0</v>
      </c>
      <c r="P22" s="1"/>
    </row>
    <row r="23" spans="1:16" ht="15">
      <c r="A23" s="273"/>
      <c r="B23" s="267"/>
      <c r="C23" s="108" t="s">
        <v>31</v>
      </c>
      <c r="D23" s="113">
        <f>'SCE Program Totals'!D23*'SCE Program Totals w.DLF'!$C$2</f>
        <v>0</v>
      </c>
      <c r="E23" s="113">
        <f>'SCE Program Totals'!E23*'SCE Program Totals w.DLF'!$C$2</f>
        <v>0</v>
      </c>
      <c r="F23" s="113">
        <f>'SCE Program Totals'!F23*'SCE Program Totals w.DLF'!$C$2</f>
        <v>0</v>
      </c>
      <c r="G23" s="113">
        <f>'SCE Program Totals'!G23*'SCE Program Totals w.DLF'!$C$2</f>
        <v>10.767848415085043</v>
      </c>
      <c r="H23" s="113">
        <f>'SCE Program Totals'!H23*'SCE Program Totals w.DLF'!$C$2</f>
        <v>16.815968411612047</v>
      </c>
      <c r="I23" s="109">
        <f>'SCE Program Totals'!I23*'SCE Program Totals w.DLF'!$C$2</f>
        <v>19.828257577568348</v>
      </c>
      <c r="J23" s="109">
        <f>'SCE Program Totals'!J23*'SCE Program Totals w.DLF'!$C$2</f>
        <v>23.264858344801453</v>
      </c>
      <c r="K23" s="109">
        <f>'SCE Program Totals'!K23*'SCE Program Totals w.DLF'!$C$2</f>
        <v>23.672836416684675</v>
      </c>
      <c r="L23" s="109">
        <f>'SCE Program Totals'!L23*'SCE Program Totals w.DLF'!$C$2</f>
        <v>19.998786053803887</v>
      </c>
      <c r="M23" s="113">
        <f>'SCE Program Totals'!M23*'SCE Program Totals w.DLF'!$C$2</f>
        <v>12.6292615239109</v>
      </c>
      <c r="N23" s="113">
        <f>'SCE Program Totals'!N23*'SCE Program Totals w.DLF'!$C$2</f>
        <v>1.0942519508070077</v>
      </c>
      <c r="O23" s="113">
        <f>'SCE Program Totals'!O23*'SCE Program Totals w.DLF'!$C$2</f>
        <v>0</v>
      </c>
      <c r="P23" s="1"/>
    </row>
    <row r="24" spans="1:16" ht="15">
      <c r="A24" s="273"/>
      <c r="B24" s="267"/>
      <c r="C24" s="110" t="s">
        <v>30</v>
      </c>
      <c r="D24" s="109">
        <f>'SCE Program Totals'!D24*'SCE Program Totals w.DLF'!$C$2</f>
        <v>0</v>
      </c>
      <c r="E24" s="109">
        <f>'SCE Program Totals'!E24*'SCE Program Totals w.DLF'!$C$2</f>
        <v>0</v>
      </c>
      <c r="F24" s="113">
        <f>'SCE Program Totals'!F24*'SCE Program Totals w.DLF'!$C$2</f>
        <v>0</v>
      </c>
      <c r="G24" s="113">
        <f>'SCE Program Totals'!G24*'SCE Program Totals w.DLF'!$C$2</f>
        <v>131.41164053012668</v>
      </c>
      <c r="H24" s="109">
        <f>'SCE Program Totals'!H24*'SCE Program Totals w.DLF'!$C$2</f>
        <v>166.37879811795543</v>
      </c>
      <c r="I24" s="109">
        <f>'SCE Program Totals'!I24*'SCE Program Totals w.DLF'!$C$2</f>
        <v>190.74135811125387</v>
      </c>
      <c r="J24" s="109">
        <f>'SCE Program Totals'!J24*'SCE Program Totals w.DLF'!$C$2</f>
        <v>259.606272684141</v>
      </c>
      <c r="K24" s="109">
        <f>'SCE Program Totals'!K24*'SCE Program Totals w.DLF'!$C$2</f>
        <v>309.4791549041508</v>
      </c>
      <c r="L24" s="113">
        <f>'SCE Program Totals'!L24*'SCE Program Totals w.DLF'!$C$2</f>
        <v>290.6888846601451</v>
      </c>
      <c r="M24" s="113">
        <f>'SCE Program Totals'!M24*'SCE Program Totals w.DLF'!$C$2</f>
        <v>223.80356327482363</v>
      </c>
      <c r="N24" s="113">
        <f>'SCE Program Totals'!N24*'SCE Program Totals w.DLF'!$C$2</f>
        <v>19.87862464136089</v>
      </c>
      <c r="O24" s="109">
        <f>'SCE Program Totals'!O24*'SCE Program Totals w.DLF'!$C$2</f>
        <v>0</v>
      </c>
      <c r="P24" s="1"/>
    </row>
    <row r="25" spans="1:16" ht="15.75" customHeight="1">
      <c r="A25" s="270" t="s">
        <v>64</v>
      </c>
      <c r="B25" s="271">
        <v>1</v>
      </c>
      <c r="C25" s="105" t="s">
        <v>59</v>
      </c>
      <c r="D25" s="146">
        <f>'SCE Program Totals'!D25*'SCE Program Totals w.DLF'!$C$2</f>
        <v>2.9288498125076297</v>
      </c>
      <c r="E25" s="146">
        <f>'SCE Program Totals'!E25*'SCE Program Totals w.DLF'!$C$2</f>
        <v>3.0271572736740113</v>
      </c>
      <c r="F25" s="146">
        <f>'SCE Program Totals'!F25*'SCE Program Totals w.DLF'!$C$2</f>
        <v>3.2873438972473146</v>
      </c>
      <c r="G25" s="146">
        <f>'SCE Program Totals'!G25*'SCE Program Totals w.DLF'!$C$2</f>
        <v>3.921276710796356</v>
      </c>
      <c r="H25" s="146">
        <f>'SCE Program Totals'!H25*'SCE Program Totals w.DLF'!$C$2</f>
        <v>4.0873906935215</v>
      </c>
      <c r="I25" s="146">
        <f>'SCE Program Totals'!I25*'SCE Program Totals w.DLF'!$C$2</f>
        <v>3.9502332123279573</v>
      </c>
      <c r="J25" s="146">
        <f>'SCE Program Totals'!J25*'SCE Program Totals w.DLF'!$C$2</f>
        <v>3.86858713722229</v>
      </c>
      <c r="K25" s="146">
        <f>'SCE Program Totals'!K25*'SCE Program Totals w.DLF'!$C$2</f>
        <v>3.8097340015247467</v>
      </c>
      <c r="L25" s="146">
        <f>'SCE Program Totals'!L25*'SCE Program Totals w.DLF'!$C$2</f>
        <v>3.743511086243391</v>
      </c>
      <c r="M25" s="146">
        <f>'SCE Program Totals'!M25*'SCE Program Totals w.DLF'!$C$2</f>
        <v>3.872841916227341</v>
      </c>
      <c r="N25" s="146">
        <f>'SCE Program Totals'!N25*'SCE Program Totals w.DLF'!$C$2</f>
        <v>2.992291371822357</v>
      </c>
      <c r="O25" s="146">
        <f>'SCE Program Totals'!O25*'SCE Program Totals w.DLF'!$C$2</f>
        <v>2.2993456981658933</v>
      </c>
      <c r="P25" s="1"/>
    </row>
    <row r="26" spans="1:16" ht="15">
      <c r="A26" s="270"/>
      <c r="B26" s="271"/>
      <c r="C26" s="107" t="s">
        <v>60</v>
      </c>
      <c r="D26" s="149" t="s">
        <v>85</v>
      </c>
      <c r="E26" s="149" t="s">
        <v>85</v>
      </c>
      <c r="F26" s="149" t="s">
        <v>85</v>
      </c>
      <c r="G26" s="149" t="s">
        <v>85</v>
      </c>
      <c r="H26" s="149" t="s">
        <v>85</v>
      </c>
      <c r="I26" s="149" t="s">
        <v>85</v>
      </c>
      <c r="J26" s="149" t="s">
        <v>85</v>
      </c>
      <c r="K26" s="149" t="s">
        <v>85</v>
      </c>
      <c r="L26" s="149" t="s">
        <v>85</v>
      </c>
      <c r="M26" s="149" t="s">
        <v>85</v>
      </c>
      <c r="N26" s="149" t="s">
        <v>85</v>
      </c>
      <c r="O26" s="149" t="s">
        <v>85</v>
      </c>
      <c r="P26" s="1"/>
    </row>
    <row r="27" spans="1:16" ht="15">
      <c r="A27" s="270"/>
      <c r="B27" s="271"/>
      <c r="C27" s="107" t="s">
        <v>31</v>
      </c>
      <c r="D27" s="149" t="s">
        <v>85</v>
      </c>
      <c r="E27" s="149" t="s">
        <v>85</v>
      </c>
      <c r="F27" s="149" t="s">
        <v>85</v>
      </c>
      <c r="G27" s="149" t="s">
        <v>85</v>
      </c>
      <c r="H27" s="149" t="s">
        <v>85</v>
      </c>
      <c r="I27" s="149" t="s">
        <v>85</v>
      </c>
      <c r="J27" s="149" t="s">
        <v>85</v>
      </c>
      <c r="K27" s="149" t="s">
        <v>85</v>
      </c>
      <c r="L27" s="149" t="s">
        <v>85</v>
      </c>
      <c r="M27" s="149" t="s">
        <v>85</v>
      </c>
      <c r="N27" s="149" t="s">
        <v>85</v>
      </c>
      <c r="O27" s="149" t="s">
        <v>85</v>
      </c>
      <c r="P27" s="1"/>
    </row>
    <row r="28" spans="1:16" ht="15">
      <c r="A28" s="270"/>
      <c r="B28" s="271"/>
      <c r="C28" s="105" t="s">
        <v>30</v>
      </c>
      <c r="D28" s="146">
        <f>'SCE Program Totals'!D28*'SCE Program Totals w.DLF'!$C$2</f>
        <v>2.924435383248329</v>
      </c>
      <c r="E28" s="146">
        <f>'SCE Program Totals'!E28*'SCE Program Totals w.DLF'!$C$2</f>
        <v>3.0466937864959243</v>
      </c>
      <c r="F28" s="146">
        <f>'SCE Program Totals'!F28*'SCE Program Totals w.DLF'!$C$2</f>
        <v>3.3220683536006135</v>
      </c>
      <c r="G28" s="146">
        <f>'SCE Program Totals'!G28*'SCE Program Totals w.DLF'!$C$2</f>
        <v>4.420626349788904</v>
      </c>
      <c r="H28" s="146">
        <f>'SCE Program Totals'!H28*'SCE Program Totals w.DLF'!$C$2</f>
        <v>4.6819940504610535</v>
      </c>
      <c r="I28" s="146">
        <f>'SCE Program Totals'!I28*'SCE Program Totals w.DLF'!$C$2</f>
        <v>4.514186483049393</v>
      </c>
      <c r="J28" s="146">
        <f>'SCE Program Totals'!J28*'SCE Program Totals w.DLF'!$C$2</f>
        <v>4.446225711369515</v>
      </c>
      <c r="K28" s="146">
        <f>'SCE Program Totals'!K28*'SCE Program Totals w.DLF'!$C$2</f>
        <v>4.4800735442236075</v>
      </c>
      <c r="L28" s="146">
        <f>'SCE Program Totals'!L28*'SCE Program Totals w.DLF'!$C$2</f>
        <v>4.428268750315905</v>
      </c>
      <c r="M28" s="146">
        <f>'SCE Program Totals'!M28*'SCE Program Totals w.DLF'!$C$2</f>
        <v>4.537764969867468</v>
      </c>
      <c r="N28" s="146">
        <f>'SCE Program Totals'!N28*'SCE Program Totals w.DLF'!$C$2</f>
        <v>3.0859606244891884</v>
      </c>
      <c r="O28" s="146">
        <f>'SCE Program Totals'!O28*'SCE Program Totals w.DLF'!$C$2</f>
        <v>2.286502001801133</v>
      </c>
      <c r="P28" s="1"/>
    </row>
    <row r="29" spans="1:16" ht="15.75" customHeight="1">
      <c r="A29" s="266" t="s">
        <v>65</v>
      </c>
      <c r="B29" s="267">
        <v>1</v>
      </c>
      <c r="C29" s="108" t="s">
        <v>59</v>
      </c>
      <c r="D29" s="148" t="s">
        <v>85</v>
      </c>
      <c r="E29" s="148" t="s">
        <v>85</v>
      </c>
      <c r="F29" s="148" t="s">
        <v>85</v>
      </c>
      <c r="G29" s="148" t="s">
        <v>85</v>
      </c>
      <c r="H29" s="148" t="s">
        <v>85</v>
      </c>
      <c r="I29" s="148" t="s">
        <v>85</v>
      </c>
      <c r="J29" s="148" t="s">
        <v>85</v>
      </c>
      <c r="K29" s="148" t="s">
        <v>85</v>
      </c>
      <c r="L29" s="148" t="s">
        <v>85</v>
      </c>
      <c r="M29" s="148" t="s">
        <v>85</v>
      </c>
      <c r="N29" s="148" t="s">
        <v>85</v>
      </c>
      <c r="O29" s="148" t="s">
        <v>85</v>
      </c>
      <c r="P29" s="1"/>
    </row>
    <row r="30" spans="1:16" ht="15">
      <c r="A30" s="266"/>
      <c r="B30" s="267"/>
      <c r="C30" s="108" t="s">
        <v>60</v>
      </c>
      <c r="D30" s="148" t="s">
        <v>85</v>
      </c>
      <c r="E30" s="148" t="s">
        <v>85</v>
      </c>
      <c r="F30" s="148" t="s">
        <v>85</v>
      </c>
      <c r="G30" s="148" t="s">
        <v>85</v>
      </c>
      <c r="H30" s="148" t="s">
        <v>85</v>
      </c>
      <c r="I30" s="148" t="s">
        <v>85</v>
      </c>
      <c r="J30" s="148" t="s">
        <v>85</v>
      </c>
      <c r="K30" s="148" t="s">
        <v>85</v>
      </c>
      <c r="L30" s="148" t="s">
        <v>85</v>
      </c>
      <c r="M30" s="148" t="s">
        <v>85</v>
      </c>
      <c r="N30" s="148" t="s">
        <v>85</v>
      </c>
      <c r="O30" s="148" t="s">
        <v>85</v>
      </c>
      <c r="P30" s="1"/>
    </row>
    <row r="31" spans="1:16" ht="15">
      <c r="A31" s="266"/>
      <c r="B31" s="267"/>
      <c r="C31" s="108" t="s">
        <v>31</v>
      </c>
      <c r="D31" s="148" t="s">
        <v>85</v>
      </c>
      <c r="E31" s="148" t="s">
        <v>85</v>
      </c>
      <c r="F31" s="148" t="s">
        <v>85</v>
      </c>
      <c r="G31" s="148" t="s">
        <v>85</v>
      </c>
      <c r="H31" s="148" t="s">
        <v>85</v>
      </c>
      <c r="I31" s="148" t="s">
        <v>85</v>
      </c>
      <c r="J31" s="148" t="s">
        <v>85</v>
      </c>
      <c r="K31" s="148" t="s">
        <v>85</v>
      </c>
      <c r="L31" s="148" t="s">
        <v>85</v>
      </c>
      <c r="M31" s="148" t="s">
        <v>85</v>
      </c>
      <c r="N31" s="148" t="s">
        <v>85</v>
      </c>
      <c r="O31" s="148" t="s">
        <v>85</v>
      </c>
      <c r="P31" s="1"/>
    </row>
    <row r="32" spans="1:16" ht="15">
      <c r="A32" s="266"/>
      <c r="B32" s="267"/>
      <c r="C32" s="110" t="s">
        <v>30</v>
      </c>
      <c r="D32" s="109">
        <f>'SCE Program Totals'!D32*'SCE Program Totals w.DLF'!$C$2</f>
        <v>2.835023442101479</v>
      </c>
      <c r="E32" s="109">
        <f>'SCE Program Totals'!E32*'SCE Program Totals w.DLF'!$C$2</f>
        <v>2.824897839736938</v>
      </c>
      <c r="F32" s="113">
        <f>'SCE Program Totals'!F32*'SCE Program Totals w.DLF'!$C$2</f>
        <v>2.899515160560608</v>
      </c>
      <c r="G32" s="113">
        <f>'SCE Program Totals'!G32*'SCE Program Totals w.DLF'!$C$2</f>
        <v>3.592137339305878</v>
      </c>
      <c r="H32" s="109">
        <f>'SCE Program Totals'!H32*'SCE Program Totals w.DLF'!$C$2</f>
        <v>5.353343121433259</v>
      </c>
      <c r="I32" s="109">
        <f>'SCE Program Totals'!I32*'SCE Program Totals w.DLF'!$C$2</f>
        <v>5.5219547747612</v>
      </c>
      <c r="J32" s="109">
        <f>'SCE Program Totals'!J32*'SCE Program Totals w.DLF'!$C$2</f>
        <v>5.942816856956483</v>
      </c>
      <c r="K32" s="109">
        <f>'SCE Program Totals'!K32*'SCE Program Totals w.DLF'!$C$2</f>
        <v>5.870020509767532</v>
      </c>
      <c r="L32" s="109">
        <f>'SCE Program Totals'!L32*'SCE Program Totals w.DLF'!$C$2</f>
        <v>5.696515130090713</v>
      </c>
      <c r="M32" s="109">
        <f>'SCE Program Totals'!M32*'SCE Program Totals w.DLF'!$C$2</f>
        <v>5.475745437908173</v>
      </c>
      <c r="N32" s="109">
        <f>'SCE Program Totals'!N32*'SCE Program Totals w.DLF'!$C$2</f>
        <v>3.265434191060066</v>
      </c>
      <c r="O32" s="109">
        <f>'SCE Program Totals'!O32*'SCE Program Totals w.DLF'!$C$2</f>
        <v>2.641405843782425</v>
      </c>
      <c r="P32" s="1"/>
    </row>
    <row r="33" spans="1:16" ht="15.75" customHeight="1">
      <c r="A33" s="272" t="s">
        <v>66</v>
      </c>
      <c r="B33" s="271">
        <v>1</v>
      </c>
      <c r="C33" s="105" t="s">
        <v>59</v>
      </c>
      <c r="D33" s="106">
        <f>'SCE Program Totals'!D33*'SCE Program Totals w.DLF'!$C$2</f>
        <v>17.78617566070557</v>
      </c>
      <c r="E33" s="106">
        <f>'SCE Program Totals'!E33*'SCE Program Totals w.DLF'!$C$2</f>
        <v>18.459508076477054</v>
      </c>
      <c r="F33" s="106">
        <f>'SCE Program Totals'!F33*'SCE Program Totals w.DLF'!$C$2</f>
        <v>19.389701095581056</v>
      </c>
      <c r="G33" s="106">
        <f>'SCE Program Totals'!G33*'SCE Program Totals w.DLF'!$C$2</f>
        <v>22.882078068542484</v>
      </c>
      <c r="H33" s="106">
        <f>'SCE Program Totals'!H33*'SCE Program Totals w.DLF'!$C$2</f>
        <v>33.94535323944092</v>
      </c>
      <c r="I33" s="106">
        <f>'SCE Program Totals'!I33*'SCE Program Totals w.DLF'!$C$2</f>
        <v>35.74066020812988</v>
      </c>
      <c r="J33" s="106">
        <f>'SCE Program Totals'!J33*'SCE Program Totals w.DLF'!$C$2</f>
        <v>37.032008795166014</v>
      </c>
      <c r="K33" s="106">
        <f>'SCE Program Totals'!K33*'SCE Program Totals w.DLF'!$C$2</f>
        <v>36.57127980041504</v>
      </c>
      <c r="L33" s="106">
        <f>'SCE Program Totals'!L33*'SCE Program Totals w.DLF'!$C$2</f>
        <v>35.622603292846684</v>
      </c>
      <c r="M33" s="106">
        <f>'SCE Program Totals'!M33*'SCE Program Totals w.DLF'!$C$2</f>
        <v>33.981202119445804</v>
      </c>
      <c r="N33" s="106">
        <f>'SCE Program Totals'!N33*'SCE Program Totals w.DLF'!$C$2</f>
        <v>21.582700856018068</v>
      </c>
      <c r="O33" s="106">
        <f>'SCE Program Totals'!O33*'SCE Program Totals w.DLF'!$C$2</f>
        <v>17.713993556213378</v>
      </c>
      <c r="P33" s="1"/>
    </row>
    <row r="34" spans="1:16" ht="15">
      <c r="A34" s="272"/>
      <c r="B34" s="271"/>
      <c r="C34" s="107" t="s">
        <v>60</v>
      </c>
      <c r="D34" s="106">
        <f>'SCE Program Totals'!D34*'SCE Program Totals w.DLF'!$C$2</f>
        <v>4.171150978469849</v>
      </c>
      <c r="E34" s="106">
        <f>'SCE Program Totals'!E34*'SCE Program Totals w.DLF'!$C$2</f>
        <v>5.070717213058472</v>
      </c>
      <c r="F34" s="106">
        <f>'SCE Program Totals'!F34*'SCE Program Totals w.DLF'!$C$2</f>
        <v>5.56314973526001</v>
      </c>
      <c r="G34" s="106">
        <f>'SCE Program Totals'!G34*'SCE Program Totals w.DLF'!$C$2</f>
        <v>6.8947065078735355</v>
      </c>
      <c r="H34" s="106">
        <f>'SCE Program Totals'!H34*'SCE Program Totals w.DLF'!$C$2</f>
        <v>12.139743712615967</v>
      </c>
      <c r="I34" s="106">
        <f>'SCE Program Totals'!I34*'SCE Program Totals w.DLF'!$C$2</f>
        <v>12.26496790008545</v>
      </c>
      <c r="J34" s="106">
        <f>'SCE Program Totals'!J34*'SCE Program Totals w.DLF'!$C$2</f>
        <v>13.305213426208496</v>
      </c>
      <c r="K34" s="106">
        <f>'SCE Program Totals'!K34*'SCE Program Totals w.DLF'!$C$2</f>
        <v>13.204190660095215</v>
      </c>
      <c r="L34" s="106">
        <f>'SCE Program Totals'!L34*'SCE Program Totals w.DLF'!$C$2</f>
        <v>11.892358816528322</v>
      </c>
      <c r="M34" s="106">
        <f>'SCE Program Totals'!M34*'SCE Program Totals w.DLF'!$C$2</f>
        <v>9.19949051208496</v>
      </c>
      <c r="N34" s="106">
        <f>'SCE Program Totals'!N34*'SCE Program Totals w.DLF'!$C$2</f>
        <v>5.05333232460022</v>
      </c>
      <c r="O34" s="106">
        <f>'SCE Program Totals'!O34*'SCE Program Totals w.DLF'!$C$2</f>
        <v>3.9701573562622072</v>
      </c>
      <c r="P34" s="1"/>
    </row>
    <row r="35" spans="1:16" ht="15">
      <c r="A35" s="272"/>
      <c r="B35" s="271"/>
      <c r="C35" s="107" t="s">
        <v>31</v>
      </c>
      <c r="D35" s="106">
        <f>'SCE Program Totals'!D35*'SCE Program Totals w.DLF'!$C$2</f>
        <v>1.0910790444374086</v>
      </c>
      <c r="E35" s="106">
        <f>'SCE Program Totals'!E35*'SCE Program Totals w.DLF'!$C$2</f>
        <v>1.1662398674964907</v>
      </c>
      <c r="F35" s="106">
        <f>'SCE Program Totals'!F35*'SCE Program Totals w.DLF'!$C$2</f>
        <v>1.1505000058174135</v>
      </c>
      <c r="G35" s="106">
        <f>'SCE Program Totals'!G35*'SCE Program Totals w.DLF'!$C$2</f>
        <v>1.597824407863617</v>
      </c>
      <c r="H35" s="106">
        <f>'SCE Program Totals'!H35*'SCE Program Totals w.DLF'!$C$2</f>
        <v>2.3497916639328</v>
      </c>
      <c r="I35" s="106">
        <f>'SCE Program Totals'!I35*'SCE Program Totals w.DLF'!$C$2</f>
        <v>2.5839340482711797</v>
      </c>
      <c r="J35" s="106">
        <f>'SCE Program Totals'!J35*'SCE Program Totals w.DLF'!$C$2</f>
        <v>2.747536943435669</v>
      </c>
      <c r="K35" s="106">
        <f>'SCE Program Totals'!K35*'SCE Program Totals w.DLF'!$C$2</f>
        <v>2.7308157711029053</v>
      </c>
      <c r="L35" s="106">
        <f>'SCE Program Totals'!L35*'SCE Program Totals w.DLF'!$C$2</f>
        <v>2.5375767400741576</v>
      </c>
      <c r="M35" s="106">
        <f>'SCE Program Totals'!M35*'SCE Program Totals w.DLF'!$C$2</f>
        <v>2.2839586280822752</v>
      </c>
      <c r="N35" s="106">
        <f>'SCE Program Totals'!N35*'SCE Program Totals w.DLF'!$C$2</f>
        <v>1.419137209224701</v>
      </c>
      <c r="O35" s="106">
        <f>'SCE Program Totals'!O35*'SCE Program Totals w.DLF'!$C$2</f>
        <v>1.1235479541778566</v>
      </c>
      <c r="P35" s="1"/>
    </row>
    <row r="36" spans="1:16" ht="15">
      <c r="A36" s="272"/>
      <c r="B36" s="271"/>
      <c r="C36" s="105" t="s">
        <v>30</v>
      </c>
      <c r="D36" s="106">
        <f>'SCE Program Totals'!D36*'SCE Program Totals w.DLF'!$C$2</f>
        <v>23.048405683612827</v>
      </c>
      <c r="E36" s="106">
        <f>'SCE Program Totals'!E36*'SCE Program Totals w.DLF'!$C$2</f>
        <v>24.69646515703202</v>
      </c>
      <c r="F36" s="106">
        <f>'SCE Program Totals'!F36*'SCE Program Totals w.DLF'!$C$2</f>
        <v>26.103350836658482</v>
      </c>
      <c r="G36" s="146">
        <f>'SCE Program Totals'!G36*'SCE Program Totals w.DLF'!$C$2</f>
        <v>31.374608984279636</v>
      </c>
      <c r="H36" s="106">
        <f>'SCE Program Totals'!H36*'SCE Program Totals w.DLF'!$C$2</f>
        <v>48.43488861598968</v>
      </c>
      <c r="I36" s="106">
        <f>'SCE Program Totals'!I36*'SCE Program Totals w.DLF'!$C$2</f>
        <v>50.58956215648652</v>
      </c>
      <c r="J36" s="106">
        <f>'SCE Program Totals'!J36*'SCE Program Totals w.DLF'!$C$2</f>
        <v>53.08475916481019</v>
      </c>
      <c r="K36" s="106">
        <f>'SCE Program Totals'!K36*'SCE Program Totals w.DLF'!$C$2</f>
        <v>52.50628623161317</v>
      </c>
      <c r="L36" s="106">
        <f>'SCE Program Totals'!L36*'SCE Program Totals w.DLF'!$C$2</f>
        <v>50.05253884944916</v>
      </c>
      <c r="M36" s="106">
        <f>'SCE Program Totals'!M36*'SCE Program Totals w.DLF'!$C$2</f>
        <v>45.464651259613035</v>
      </c>
      <c r="N36" s="106">
        <f>'SCE Program Totals'!N36*'SCE Program Totals w.DLF'!$C$2</f>
        <v>28.05517038984299</v>
      </c>
      <c r="O36" s="106">
        <f>'SCE Program Totals'!O36*'SCE Program Totals w.DLF'!$C$2</f>
        <v>22.807698866653446</v>
      </c>
      <c r="P36" s="1"/>
    </row>
    <row r="37" spans="1:16" ht="15.75" customHeight="1">
      <c r="A37" s="266" t="s">
        <v>67</v>
      </c>
      <c r="B37" s="267">
        <v>1</v>
      </c>
      <c r="C37" s="108" t="s">
        <v>59</v>
      </c>
      <c r="D37" s="109">
        <f>'SCE Program Totals'!D37*'SCE Program Totals w.DLF'!$C$2</f>
        <v>33.20528102722168</v>
      </c>
      <c r="E37" s="109">
        <f>'SCE Program Totals'!E37*'SCE Program Totals w.DLF'!$C$2</f>
        <v>34.6446255859375</v>
      </c>
      <c r="F37" s="109">
        <f>'SCE Program Totals'!F37*'SCE Program Totals w.DLF'!$C$2</f>
        <v>34.99822250671387</v>
      </c>
      <c r="G37" s="109">
        <f>'SCE Program Totals'!G37*'SCE Program Totals w.DLF'!$C$2</f>
        <v>40.080262811279304</v>
      </c>
      <c r="H37" s="109">
        <f>'SCE Program Totals'!H37*'SCE Program Totals w.DLF'!$C$2</f>
        <v>74.16857853393554</v>
      </c>
      <c r="I37" s="109">
        <f>'SCE Program Totals'!I37*'SCE Program Totals w.DLF'!$C$2</f>
        <v>73.73390152587892</v>
      </c>
      <c r="J37" s="109">
        <f>'SCE Program Totals'!J37*'SCE Program Totals w.DLF'!$C$2</f>
        <v>79.55119399414062</v>
      </c>
      <c r="K37" s="109">
        <f>'SCE Program Totals'!K37*'SCE Program Totals w.DLF'!$C$2</f>
        <v>78.71174291381836</v>
      </c>
      <c r="L37" s="109">
        <f>'SCE Program Totals'!L37*'SCE Program Totals w.DLF'!$C$2</f>
        <v>77.4019637878418</v>
      </c>
      <c r="M37" s="109">
        <f>'SCE Program Totals'!M37*'SCE Program Totals w.DLF'!$C$2</f>
        <v>75.35148403320312</v>
      </c>
      <c r="N37" s="109">
        <f>'SCE Program Totals'!N37*'SCE Program Totals w.DLF'!$C$2</f>
        <v>38.601289022827146</v>
      </c>
      <c r="O37" s="109">
        <f>'SCE Program Totals'!O37*'SCE Program Totals w.DLF'!$C$2</f>
        <v>30.566609638977052</v>
      </c>
      <c r="P37" s="1"/>
    </row>
    <row r="38" spans="1:16" ht="15">
      <c r="A38" s="266"/>
      <c r="B38" s="267"/>
      <c r="C38" s="108" t="s">
        <v>60</v>
      </c>
      <c r="D38" s="148" t="s">
        <v>85</v>
      </c>
      <c r="E38" s="148" t="s">
        <v>85</v>
      </c>
      <c r="F38" s="148" t="s">
        <v>85</v>
      </c>
      <c r="G38" s="148" t="s">
        <v>85</v>
      </c>
      <c r="H38" s="148" t="s">
        <v>85</v>
      </c>
      <c r="I38" s="148" t="s">
        <v>85</v>
      </c>
      <c r="J38" s="148" t="s">
        <v>85</v>
      </c>
      <c r="K38" s="148" t="s">
        <v>85</v>
      </c>
      <c r="L38" s="148" t="s">
        <v>85</v>
      </c>
      <c r="M38" s="148" t="s">
        <v>85</v>
      </c>
      <c r="N38" s="148" t="s">
        <v>85</v>
      </c>
      <c r="O38" s="148" t="s">
        <v>85</v>
      </c>
      <c r="P38" s="1"/>
    </row>
    <row r="39" spans="1:16" ht="15">
      <c r="A39" s="266"/>
      <c r="B39" s="267"/>
      <c r="C39" s="108" t="s">
        <v>31</v>
      </c>
      <c r="D39" s="113">
        <f>'SCE Program Totals'!D39*'SCE Program Totals w.DLF'!$C$2</f>
        <v>1.5800298019409182</v>
      </c>
      <c r="E39" s="113">
        <f>'SCE Program Totals'!E39*'SCE Program Totals w.DLF'!$C$2</f>
        <v>2.0231588521003725</v>
      </c>
      <c r="F39" s="109">
        <f>'SCE Program Totals'!F39*'SCE Program Totals w.DLF'!$C$2</f>
        <v>2.1711772708892823</v>
      </c>
      <c r="G39" s="113">
        <f>'SCE Program Totals'!G39*'SCE Program Totals w.DLF'!$C$2</f>
        <v>3.728019491195679</v>
      </c>
      <c r="H39" s="113">
        <f>'SCE Program Totals'!H39*'SCE Program Totals w.DLF'!$C$2</f>
        <v>5.437821085357667</v>
      </c>
      <c r="I39" s="109">
        <f>'SCE Program Totals'!I39*'SCE Program Totals w.DLF'!$C$2</f>
        <v>6.082089240646362</v>
      </c>
      <c r="J39" s="113">
        <f>'SCE Program Totals'!J39*'SCE Program Totals w.DLF'!$C$2</f>
        <v>6.12692445526123</v>
      </c>
      <c r="K39" s="113">
        <f>'SCE Program Totals'!K39*'SCE Program Totals w.DLF'!$C$2</f>
        <v>5.755613558578491</v>
      </c>
      <c r="L39" s="109">
        <f>'SCE Program Totals'!L39*'SCE Program Totals w.DLF'!$C$2</f>
        <v>5.414951919174194</v>
      </c>
      <c r="M39" s="113">
        <f>'SCE Program Totals'!M39*'SCE Program Totals w.DLF'!$C$2</f>
        <v>5.372402872085572</v>
      </c>
      <c r="N39" s="113">
        <f>'SCE Program Totals'!N39*'SCE Program Totals w.DLF'!$C$2</f>
        <v>2.817028268051148</v>
      </c>
      <c r="O39" s="109">
        <f>'SCE Program Totals'!O39*'SCE Program Totals w.DLF'!$C$2</f>
        <v>1.6326568314552308</v>
      </c>
      <c r="P39" s="1"/>
    </row>
    <row r="40" spans="1:16" ht="15">
      <c r="A40" s="266"/>
      <c r="B40" s="267"/>
      <c r="C40" s="110" t="s">
        <v>30</v>
      </c>
      <c r="D40" s="113">
        <f>'SCE Program Totals'!D40*'SCE Program Totals w.DLF'!$C$2</f>
        <v>37.88829741363525</v>
      </c>
      <c r="E40" s="113">
        <f>'SCE Program Totals'!E40*'SCE Program Totals w.DLF'!$C$2</f>
        <v>40.61161418275833</v>
      </c>
      <c r="F40" s="109">
        <f>'SCE Program Totals'!F40*'SCE Program Totals w.DLF'!$C$2</f>
        <v>41.538795005035404</v>
      </c>
      <c r="G40" s="113">
        <f>'SCE Program Totals'!G40*'SCE Program Totals w.DLF'!$C$2</f>
        <v>49.863348917770395</v>
      </c>
      <c r="H40" s="113">
        <f>'SCE Program Totals'!H40*'SCE Program Totals w.DLF'!$C$2</f>
        <v>93.38592749252321</v>
      </c>
      <c r="I40" s="109">
        <f>'SCE Program Totals'!I40*'SCE Program Totals w.DLF'!$C$2</f>
        <v>95.10651190834045</v>
      </c>
      <c r="J40" s="113">
        <f>'SCE Program Totals'!J40*'SCE Program Totals w.DLF'!$C$2</f>
        <v>102.43818610687255</v>
      </c>
      <c r="K40" s="113">
        <f>'SCE Program Totals'!K40*'SCE Program Totals w.DLF'!$C$2</f>
        <v>100.49253604545594</v>
      </c>
      <c r="L40" s="109">
        <f>'SCE Program Totals'!L40*'SCE Program Totals w.DLF'!$C$2</f>
        <v>96.63419330711365</v>
      </c>
      <c r="M40" s="113">
        <f>'SCE Program Totals'!M40*'SCE Program Totals w.DLF'!$C$2</f>
        <v>93.04343365592956</v>
      </c>
      <c r="N40" s="113">
        <f>'SCE Program Totals'!N40*'SCE Program Totals w.DLF'!$C$2</f>
        <v>45.570178634643554</v>
      </c>
      <c r="O40" s="109">
        <f>'SCE Program Totals'!O40*'SCE Program Totals w.DLF'!$C$2</f>
        <v>35.210854480457314</v>
      </c>
      <c r="P40" s="1"/>
    </row>
    <row r="41" spans="1:15" ht="15">
      <c r="A41" s="136"/>
      <c r="B41" s="137"/>
      <c r="C41" s="138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</row>
    <row r="42" spans="1:15" ht="15">
      <c r="A42" s="268" t="s">
        <v>68</v>
      </c>
      <c r="B42" s="280"/>
      <c r="C42" s="118" t="s">
        <v>59</v>
      </c>
      <c r="D42" s="119">
        <f>'SCE Program Totals'!D42*'SCE Program Totals w.DLF'!$C$2</f>
        <v>544.4846465818534</v>
      </c>
      <c r="E42" s="119">
        <f>'SCE Program Totals'!E42*'SCE Program Totals w.DLF'!$C$2</f>
        <v>527.5580449973179</v>
      </c>
      <c r="F42" s="119">
        <f>'SCE Program Totals'!F42*'SCE Program Totals w.DLF'!$C$2</f>
        <v>560.5201940574292</v>
      </c>
      <c r="G42" s="119">
        <f>'SCE Program Totals'!G42*'SCE Program Totals w.DLF'!$C$2</f>
        <v>698.9147239594777</v>
      </c>
      <c r="H42" s="119">
        <f>'SCE Program Totals'!H42*'SCE Program Totals w.DLF'!$C$2</f>
        <v>773.3334279002856</v>
      </c>
      <c r="I42" s="119">
        <f>'SCE Program Totals'!I42*'SCE Program Totals w.DLF'!$C$2</f>
        <v>793.3627623252019</v>
      </c>
      <c r="J42" s="119">
        <f>'SCE Program Totals'!J42*'SCE Program Totals w.DLF'!$C$2</f>
        <v>875.0880315893385</v>
      </c>
      <c r="K42" s="119">
        <f>'SCE Program Totals'!K42*'SCE Program Totals w.DLF'!$C$2</f>
        <v>930.0103990823483</v>
      </c>
      <c r="L42" s="119">
        <f>'SCE Program Totals'!L42*'SCE Program Totals w.DLF'!$C$2</f>
        <v>926.2734135300618</v>
      </c>
      <c r="M42" s="119">
        <f>'SCE Program Totals'!M42*'SCE Program Totals w.DLF'!$C$2</f>
        <v>809.4227696980078</v>
      </c>
      <c r="N42" s="119">
        <f>'SCE Program Totals'!N42*'SCE Program Totals w.DLF'!$C$2</f>
        <v>544.067195179474</v>
      </c>
      <c r="O42" s="119">
        <f>'SCE Program Totals'!O42*'SCE Program Totals w.DLF'!$C$2</f>
        <v>487.86897869969056</v>
      </c>
    </row>
    <row r="43" spans="1:15" ht="15">
      <c r="A43" s="280"/>
      <c r="B43" s="280"/>
      <c r="C43" s="118" t="s">
        <v>60</v>
      </c>
      <c r="D43" s="119">
        <f>'SCE Program Totals'!D43*'SCE Program Totals w.DLF'!$C$2</f>
        <v>127.70160545324151</v>
      </c>
      <c r="E43" s="119">
        <f>'SCE Program Totals'!E43*'SCE Program Totals w.DLF'!$C$2</f>
        <v>129.95875433725237</v>
      </c>
      <c r="F43" s="119">
        <f>'SCE Program Totals'!F43*'SCE Program Totals w.DLF'!$C$2</f>
        <v>144.4872205131216</v>
      </c>
      <c r="G43" s="119">
        <f>'SCE Program Totals'!G43*'SCE Program Totals w.DLF'!$C$2</f>
        <v>186.68984493363064</v>
      </c>
      <c r="H43" s="119">
        <f>'SCE Program Totals'!H43*'SCE Program Totals w.DLF'!$C$2</f>
        <v>185.4674759337997</v>
      </c>
      <c r="I43" s="119">
        <f>'SCE Program Totals'!I43*'SCE Program Totals w.DLF'!$C$2</f>
        <v>204.34861264825378</v>
      </c>
      <c r="J43" s="119">
        <f>'SCE Program Totals'!J43*'SCE Program Totals w.DLF'!$C$2</f>
        <v>216.06822469583548</v>
      </c>
      <c r="K43" s="119">
        <f>'SCE Program Totals'!K43*'SCE Program Totals w.DLF'!$C$2</f>
        <v>221.71058542209983</v>
      </c>
      <c r="L43" s="119">
        <f>'SCE Program Totals'!L43*'SCE Program Totals w.DLF'!$C$2</f>
        <v>193.63499105971172</v>
      </c>
      <c r="M43" s="119">
        <f>'SCE Program Totals'!M43*'SCE Program Totals w.DLF'!$C$2</f>
        <v>185.75235848140528</v>
      </c>
      <c r="N43" s="119">
        <f>'SCE Program Totals'!N43*'SCE Program Totals w.DLF'!$C$2</f>
        <v>138.26770635044772</v>
      </c>
      <c r="O43" s="119">
        <f>'SCE Program Totals'!O43*'SCE Program Totals w.DLF'!$C$2</f>
        <v>122.43633689665702</v>
      </c>
    </row>
    <row r="44" spans="1:15" ht="15">
      <c r="A44" s="280"/>
      <c r="B44" s="280"/>
      <c r="C44" s="120" t="s">
        <v>31</v>
      </c>
      <c r="D44" s="119">
        <f>'SCE Program Totals'!D44*'SCE Program Totals w.DLF'!$C$2</f>
        <v>91.96070861712647</v>
      </c>
      <c r="E44" s="119">
        <f>'SCE Program Totals'!E44*'SCE Program Totals w.DLF'!$C$2</f>
        <v>76.11196895394205</v>
      </c>
      <c r="F44" s="119">
        <f>'SCE Program Totals'!F44*'SCE Program Totals w.DLF'!$C$2</f>
        <v>96.66467520800062</v>
      </c>
      <c r="G44" s="119">
        <f>'SCE Program Totals'!G44*'SCE Program Totals w.DLF'!$C$2</f>
        <v>92.86729402876163</v>
      </c>
      <c r="H44" s="119">
        <f>'SCE Program Totals'!H44*'SCE Program Totals w.DLF'!$C$2</f>
        <v>127.07006455048688</v>
      </c>
      <c r="I44" s="119">
        <f>'SCE Program Totals'!I44*'SCE Program Totals w.DLF'!$C$2</f>
        <v>126.53876782516063</v>
      </c>
      <c r="J44" s="119">
        <f>'SCE Program Totals'!J44*'SCE Program Totals w.DLF'!$C$2</f>
        <v>132.49673042687462</v>
      </c>
      <c r="K44" s="119">
        <f>'SCE Program Totals'!K44*'SCE Program Totals w.DLF'!$C$2</f>
        <v>134.81727761429448</v>
      </c>
      <c r="L44" s="119">
        <f>'SCE Program Totals'!L44*'SCE Program Totals w.DLF'!$C$2</f>
        <v>118.60008778093533</v>
      </c>
      <c r="M44" s="119">
        <f>'SCE Program Totals'!M44*'SCE Program Totals w.DLF'!$C$2</f>
        <v>109.18574232905245</v>
      </c>
      <c r="N44" s="119">
        <f>'SCE Program Totals'!N44*'SCE Program Totals w.DLF'!$C$2</f>
        <v>91.3281691481272</v>
      </c>
      <c r="O44" s="119">
        <f>'SCE Program Totals'!O44*'SCE Program Totals w.DLF'!$C$2</f>
        <v>85.73511085594797</v>
      </c>
    </row>
    <row r="45" spans="1:15" ht="15">
      <c r="A45" s="280"/>
      <c r="B45" s="280"/>
      <c r="C45" s="120" t="s">
        <v>30</v>
      </c>
      <c r="D45" s="119">
        <f>'SCE Program Totals'!D45*'SCE Program Totals w.DLF'!$C$2</f>
        <v>764.1469606522214</v>
      </c>
      <c r="E45" s="119">
        <f>'SCE Program Totals'!E45*'SCE Program Totals w.DLF'!$C$2</f>
        <v>733.6287682885124</v>
      </c>
      <c r="F45" s="119">
        <f>'SCE Program Totals'!F45*'SCE Program Totals w.DLF'!$C$2</f>
        <v>801.6720897785515</v>
      </c>
      <c r="G45" s="119">
        <f>'SCE Program Totals'!G45*'SCE Program Totals w.DLF'!$C$2</f>
        <v>978.4718629218702</v>
      </c>
      <c r="H45" s="119">
        <f>'SCE Program Totals'!H45*'SCE Program Totals w.DLF'!$C$2</f>
        <v>1085.8709683845723</v>
      </c>
      <c r="I45" s="119">
        <f>'SCE Program Totals'!I45*'SCE Program Totals w.DLF'!$C$2</f>
        <v>1124.250142798616</v>
      </c>
      <c r="J45" s="119">
        <f>'SCE Program Totals'!J45*'SCE Program Totals w.DLF'!$C$2</f>
        <v>1223.6529867120487</v>
      </c>
      <c r="K45" s="119">
        <f>'SCE Program Totals'!K45*'SCE Program Totals w.DLF'!$C$2</f>
        <v>1286.5382621187423</v>
      </c>
      <c r="L45" s="119">
        <f>'SCE Program Totals'!L45*'SCE Program Totals w.DLF'!$C$2</f>
        <v>1238.508492370709</v>
      </c>
      <c r="M45" s="119">
        <f>'SCE Program Totals'!M45*'SCE Program Totals w.DLF'!$C$2</f>
        <v>1104.3608705084655</v>
      </c>
      <c r="N45" s="119">
        <f>'SCE Program Totals'!N45*'SCE Program Totals w.DLF'!$C$2</f>
        <v>773.6630706780489</v>
      </c>
      <c r="O45" s="119">
        <f>'SCE Program Totals'!O45*'SCE Program Totals w.DLF'!$C$2</f>
        <v>696.0404264522955</v>
      </c>
    </row>
    <row r="46" spans="4:15" ht="15"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</row>
    <row r="47" spans="1:16" ht="15">
      <c r="A47" s="121" t="s">
        <v>19</v>
      </c>
      <c r="B47" s="122"/>
      <c r="C47" s="1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/>
    </row>
    <row r="48" spans="1:16" ht="15">
      <c r="A48" s="45" t="s">
        <v>24</v>
      </c>
      <c r="B48" s="122"/>
      <c r="C48" s="1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/>
    </row>
    <row r="49" spans="1:15" ht="15">
      <c r="A49" s="209" t="s">
        <v>83</v>
      </c>
      <c r="B49" s="53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</row>
    <row r="50" spans="1:15" ht="15.75" customHeight="1">
      <c r="A50" s="264" t="s">
        <v>69</v>
      </c>
      <c r="B50" s="265">
        <v>0</v>
      </c>
      <c r="C50" s="125" t="s">
        <v>59</v>
      </c>
      <c r="D50" s="126">
        <f>'SCE Program Totals'!D50*'SCE Program Totals w.DLF'!$C$2</f>
        <v>4.127528667651774</v>
      </c>
      <c r="E50" s="126">
        <f>'SCE Program Totals'!E50*'SCE Program Totals w.DLF'!$C$2</f>
        <v>4.127528667651774</v>
      </c>
      <c r="F50" s="126">
        <f>'SCE Program Totals'!F50*'SCE Program Totals w.DLF'!$C$2</f>
        <v>6.350046387715339</v>
      </c>
      <c r="G50" s="126">
        <f>'SCE Program Totals'!G50*'SCE Program Totals w.DLF'!$C$2</f>
        <v>11.898811335969347</v>
      </c>
      <c r="H50" s="126">
        <f>'SCE Program Totals'!H50*'SCE Program Totals w.DLF'!$C$2</f>
        <v>11.857026181246958</v>
      </c>
      <c r="I50" s="126">
        <f>'SCE Program Totals'!I50*'SCE Program Totals w.DLF'!$C$2</f>
        <v>11.814695379936015</v>
      </c>
      <c r="J50" s="126">
        <f>'SCE Program Totals'!J50*'SCE Program Totals w.DLF'!$C$2</f>
        <v>11.793483668995856</v>
      </c>
      <c r="K50" s="126">
        <f>'SCE Program Totals'!K50*'SCE Program Totals w.DLF'!$C$2</f>
        <v>11.791151653236204</v>
      </c>
      <c r="L50" s="126">
        <f>'SCE Program Totals'!L50*'SCE Program Totals w.DLF'!$C$2</f>
        <v>11.633131322119322</v>
      </c>
      <c r="M50" s="126">
        <f>'SCE Program Totals'!M50*'SCE Program Totals w.DLF'!$C$2</f>
        <v>11.598260919737708</v>
      </c>
      <c r="N50" s="126">
        <f>'SCE Program Totals'!N50*'SCE Program Totals w.DLF'!$C$2</f>
        <v>6.16287734057321</v>
      </c>
      <c r="O50" s="126">
        <f>'SCE Program Totals'!O50*'SCE Program Totals w.DLF'!$C$2</f>
        <v>3.9409521379320864</v>
      </c>
    </row>
    <row r="51" spans="1:15" ht="15">
      <c r="A51" s="264"/>
      <c r="B51" s="265"/>
      <c r="C51" s="127" t="s">
        <v>60</v>
      </c>
      <c r="D51" s="126">
        <f>'SCE Program Totals'!D51*'SCE Program Totals w.DLF'!$C$2</f>
        <v>0.4709478446775912</v>
      </c>
      <c r="E51" s="126">
        <f>'SCE Program Totals'!E51*'SCE Program Totals w.DLF'!$C$2</f>
        <v>0.4709478446775912</v>
      </c>
      <c r="F51" s="126">
        <f>'SCE Program Totals'!F51*'SCE Program Totals w.DLF'!$C$2</f>
        <v>0.7245351995249751</v>
      </c>
      <c r="G51" s="126">
        <f>'SCE Program Totals'!G51*'SCE Program Totals w.DLF'!$C$2</f>
        <v>1.3999848351553932</v>
      </c>
      <c r="H51" s="126">
        <f>'SCE Program Totals'!H51*'SCE Program Totals w.DLF'!$C$2</f>
        <v>1.3937665551471716</v>
      </c>
      <c r="I51" s="126">
        <f>'SCE Program Totals'!I51*'SCE Program Totals w.DLF'!$C$2</f>
        <v>1.3897089700202947</v>
      </c>
      <c r="J51" s="126">
        <f>'SCE Program Totals'!J51*'SCE Program Totals w.DLF'!$C$2</f>
        <v>1.3863816744245536</v>
      </c>
      <c r="K51" s="126">
        <f>'SCE Program Totals'!K51*'SCE Program Totals w.DLF'!$C$2</f>
        <v>1.3802510850105283</v>
      </c>
      <c r="L51" s="126">
        <f>'SCE Program Totals'!L51*'SCE Program Totals w.DLF'!$C$2</f>
        <v>1.3588945075848586</v>
      </c>
      <c r="M51" s="126">
        <f>'SCE Program Totals'!M51*'SCE Program Totals w.DLF'!$C$2</f>
        <v>1.3611617844705577</v>
      </c>
      <c r="N51" s="126">
        <f>'SCE Program Totals'!N51*'SCE Program Totals w.DLF'!$C$2</f>
        <v>0.7020320996442801</v>
      </c>
      <c r="O51" s="126">
        <f>'SCE Program Totals'!O51*'SCE Program Totals w.DLF'!$C$2</f>
        <v>0.4496579725183011</v>
      </c>
    </row>
    <row r="52" spans="1:15" ht="15">
      <c r="A52" s="264"/>
      <c r="B52" s="265"/>
      <c r="C52" s="127" t="s">
        <v>31</v>
      </c>
      <c r="D52" s="126">
        <f>'SCE Program Totals'!D52*'SCE Program Totals w.DLF'!$C$2</f>
        <v>0.3580875563937665</v>
      </c>
      <c r="E52" s="126">
        <f>'SCE Program Totals'!E52*'SCE Program Totals w.DLF'!$C$2</f>
        <v>0.3580875563937665</v>
      </c>
      <c r="F52" s="126">
        <f>'SCE Program Totals'!F52*'SCE Program Totals w.DLF'!$C$2</f>
        <v>0.5509038937973021</v>
      </c>
      <c r="G52" s="126">
        <f>'SCE Program Totals'!G52*'SCE Program Totals w.DLF'!$C$2</f>
        <v>1.0224902707524293</v>
      </c>
      <c r="H52" s="126">
        <f>'SCE Program Totals'!H52*'SCE Program Totals w.DLF'!$C$2</f>
        <v>1.0217028803418142</v>
      </c>
      <c r="I52" s="126">
        <f>'SCE Program Totals'!I52*'SCE Program Totals w.DLF'!$C$2</f>
        <v>1.0181343414047264</v>
      </c>
      <c r="J52" s="126">
        <f>'SCE Program Totals'!J52*'SCE Program Totals w.DLF'!$C$2</f>
        <v>1.0174781710481637</v>
      </c>
      <c r="K52" s="126">
        <f>'SCE Program Totals'!K52*'SCE Program Totals w.DLF'!$C$2</f>
        <v>1.010482920680047</v>
      </c>
      <c r="L52" s="126">
        <f>'SCE Program Totals'!L52*'SCE Program Totals w.DLF'!$C$2</f>
        <v>0.993944514147184</v>
      </c>
      <c r="M52" s="126">
        <f>'SCE Program Totals'!M52*'SCE Program Totals w.DLF'!$C$2</f>
        <v>0.9865752223903654</v>
      </c>
      <c r="N52" s="126">
        <f>'SCE Program Totals'!N52*'SCE Program Totals w.DLF'!$C$2</f>
        <v>0.5354073522148135</v>
      </c>
      <c r="O52" s="126">
        <f>'SCE Program Totals'!O52*'SCE Program Totals w.DLF'!$C$2</f>
        <v>0.34190117507357615</v>
      </c>
    </row>
    <row r="53" spans="1:15" ht="15">
      <c r="A53" s="264"/>
      <c r="B53" s="265"/>
      <c r="C53" s="125" t="s">
        <v>30</v>
      </c>
      <c r="D53" s="126">
        <f>'SCE Program Totals'!D53*'SCE Program Totals w.DLF'!$C$2</f>
        <v>4.9565640687231305</v>
      </c>
      <c r="E53" s="126">
        <f>'SCE Program Totals'!E53*'SCE Program Totals w.DLF'!$C$2</f>
        <v>4.9565640687231305</v>
      </c>
      <c r="F53" s="126">
        <f>'SCE Program Totals'!F53*'SCE Program Totals w.DLF'!$C$2</f>
        <v>7.625485481037615</v>
      </c>
      <c r="G53" s="126">
        <f>'SCE Program Totals'!G53*'SCE Program Totals w.DLF'!$C$2</f>
        <v>14.32128644187717</v>
      </c>
      <c r="H53" s="126">
        <f>'SCE Program Totals'!H53*'SCE Program Totals w.DLF'!$C$2</f>
        <v>14.272495616735943</v>
      </c>
      <c r="I53" s="126">
        <f>'SCE Program Totals'!I53*'SCE Program Totals w.DLF'!$C$2</f>
        <v>14.222538691361038</v>
      </c>
      <c r="J53" s="126">
        <f>'SCE Program Totals'!J53*'SCE Program Totals w.DLF'!$C$2</f>
        <v>14.197343514468573</v>
      </c>
      <c r="K53" s="126">
        <f>'SCE Program Totals'!K53*'SCE Program Totals w.DLF'!$C$2</f>
        <v>14.181885658926777</v>
      </c>
      <c r="L53" s="126">
        <f>'SCE Program Totals'!L53*'SCE Program Totals w.DLF'!$C$2</f>
        <v>13.985970343851363</v>
      </c>
      <c r="M53" s="126">
        <f>'SCE Program Totals'!M53*'SCE Program Totals w.DLF'!$C$2</f>
        <v>13.945997926598631</v>
      </c>
      <c r="N53" s="126">
        <f>'SCE Program Totals'!N53*'SCE Program Totals w.DLF'!$C$2</f>
        <v>7.400316792432303</v>
      </c>
      <c r="O53" s="126">
        <f>'SCE Program Totals'!O53*'SCE Program Totals w.DLF'!$C$2</f>
        <v>4.732511285523963</v>
      </c>
    </row>
    <row r="54" spans="1:15" ht="15">
      <c r="A54" s="264" t="s">
        <v>70</v>
      </c>
      <c r="B54" s="265">
        <v>0</v>
      </c>
      <c r="C54" s="125" t="s">
        <v>59</v>
      </c>
      <c r="D54" s="126">
        <f>'SCE Program Totals'!D54*'SCE Program Totals w.DLF'!$C$2</f>
        <v>0.11895492753648752</v>
      </c>
      <c r="E54" s="126">
        <f>'SCE Program Totals'!E54*'SCE Program Totals w.DLF'!$C$2</f>
        <v>0.11895492753648752</v>
      </c>
      <c r="F54" s="126">
        <f>'SCE Program Totals'!F54*'SCE Program Totals w.DLF'!$C$2</f>
        <v>0.8658451028808594</v>
      </c>
      <c r="G54" s="126">
        <f>'SCE Program Totals'!G54*'SCE Program Totals w.DLF'!$C$2</f>
        <v>1.2348651422975063</v>
      </c>
      <c r="H54" s="126">
        <f>'SCE Program Totals'!H54*'SCE Program Totals w.DLF'!$C$2</f>
        <v>1.3719638209795957</v>
      </c>
      <c r="I54" s="126">
        <f>'SCE Program Totals'!I54*'SCE Program Totals w.DLF'!$C$2</f>
        <v>1.4885133402781492</v>
      </c>
      <c r="J54" s="126">
        <f>'SCE Program Totals'!J54*'SCE Program Totals w.DLF'!$C$2</f>
        <v>1.6552945213552477</v>
      </c>
      <c r="K54" s="126">
        <f>'SCE Program Totals'!K54*'SCE Program Totals w.DLF'!$C$2</f>
        <v>1.8483333158065796</v>
      </c>
      <c r="L54" s="126">
        <f>'SCE Program Totals'!L54*'SCE Program Totals w.DLF'!$C$2</f>
        <v>1.8822684038675312</v>
      </c>
      <c r="M54" s="126">
        <f>'SCE Program Totals'!M54*'SCE Program Totals w.DLF'!$C$2</f>
        <v>1.868145164652157</v>
      </c>
      <c r="N54" s="126">
        <f>'SCE Program Totals'!N54*'SCE Program Totals w.DLF'!$C$2</f>
        <v>0.9727283032670974</v>
      </c>
      <c r="O54" s="126">
        <f>'SCE Program Totals'!O54*'SCE Program Totals w.DLF'!$C$2</f>
        <v>0.1784323913047316</v>
      </c>
    </row>
    <row r="55" spans="1:15" ht="15">
      <c r="A55" s="264"/>
      <c r="B55" s="265"/>
      <c r="C55" s="127" t="s">
        <v>60</v>
      </c>
      <c r="D55" s="126">
        <f>'SCE Program Totals'!D55*'SCE Program Totals w.DLF'!$C$2</f>
        <v>0.010123744936800004</v>
      </c>
      <c r="E55" s="126">
        <f>'SCE Program Totals'!E55*'SCE Program Totals w.DLF'!$C$2</f>
        <v>0.010123744936800004</v>
      </c>
      <c r="F55" s="126">
        <f>'SCE Program Totals'!F55*'SCE Program Totals w.DLF'!$C$2</f>
        <v>0.11179420954694753</v>
      </c>
      <c r="G55" s="126">
        <f>'SCE Program Totals'!G55*'SCE Program Totals w.DLF'!$C$2</f>
        <v>0.2153780850902081</v>
      </c>
      <c r="H55" s="126">
        <f>'SCE Program Totals'!H55*'SCE Program Totals w.DLF'!$C$2</f>
        <v>0.23174675771689415</v>
      </c>
      <c r="I55" s="126">
        <f>'SCE Program Totals'!I55*'SCE Program Totals w.DLF'!$C$2</f>
        <v>0.25227704564895637</v>
      </c>
      <c r="J55" s="126">
        <f>'SCE Program Totals'!J55*'SCE Program Totals w.DLF'!$C$2</f>
        <v>0.2754852583574294</v>
      </c>
      <c r="K55" s="126">
        <f>'SCE Program Totals'!K55*'SCE Program Totals w.DLF'!$C$2</f>
        <v>0.3080006471078874</v>
      </c>
      <c r="L55" s="126">
        <f>'SCE Program Totals'!L55*'SCE Program Totals w.DLF'!$C$2</f>
        <v>0.3107161182403565</v>
      </c>
      <c r="M55" s="126">
        <f>'SCE Program Totals'!M55*'SCE Program Totals w.DLF'!$C$2</f>
        <v>0.3297941038467408</v>
      </c>
      <c r="N55" s="126">
        <f>'SCE Program Totals'!N55*'SCE Program Totals w.DLF'!$C$2</f>
        <v>0.1145430412396431</v>
      </c>
      <c r="O55" s="126">
        <f>'SCE Program Totals'!O55*'SCE Program Totals w.DLF'!$C$2</f>
        <v>0.015185617405200028</v>
      </c>
    </row>
    <row r="56" spans="1:15" ht="15">
      <c r="A56" s="264"/>
      <c r="B56" s="265"/>
      <c r="C56" s="127" t="s">
        <v>31</v>
      </c>
      <c r="D56" s="126">
        <f>'SCE Program Totals'!D56*'SCE Program Totals w.DLF'!$C$2</f>
        <v>0.015979193783760066</v>
      </c>
      <c r="E56" s="126">
        <f>'SCE Program Totals'!E56*'SCE Program Totals w.DLF'!$C$2</f>
        <v>0.015979193783760066</v>
      </c>
      <c r="F56" s="126">
        <f>'SCE Program Totals'!F56*'SCE Program Totals w.DLF'!$C$2</f>
        <v>0.1435206278796673</v>
      </c>
      <c r="G56" s="126">
        <f>'SCE Program Totals'!G56*'SCE Program Totals w.DLF'!$C$2</f>
        <v>0.22189612115263935</v>
      </c>
      <c r="H56" s="126">
        <f>'SCE Program Totals'!H56*'SCE Program Totals w.DLF'!$C$2</f>
        <v>0.24563234789900784</v>
      </c>
      <c r="I56" s="126">
        <f>'SCE Program Totals'!I56*'SCE Program Totals w.DLF'!$C$2</f>
        <v>0.2628772582749367</v>
      </c>
      <c r="J56" s="126">
        <f>'SCE Program Totals'!J56*'SCE Program Totals w.DLF'!$C$2</f>
        <v>0.29243753614740364</v>
      </c>
      <c r="K56" s="126">
        <f>'SCE Program Totals'!K56*'SCE Program Totals w.DLF'!$C$2</f>
        <v>0.3153750097308159</v>
      </c>
      <c r="L56" s="126">
        <f>'SCE Program Totals'!L56*'SCE Program Totals w.DLF'!$C$2</f>
        <v>0.3164392220482827</v>
      </c>
      <c r="M56" s="126">
        <f>'SCE Program Totals'!M56*'SCE Program Totals w.DLF'!$C$2</f>
        <v>0.3223965337347984</v>
      </c>
      <c r="N56" s="126">
        <f>'SCE Program Totals'!N56*'SCE Program Totals w.DLF'!$C$2</f>
        <v>0.16653779517841344</v>
      </c>
      <c r="O56" s="126">
        <f>'SCE Program Totals'!O56*'SCE Program Totals w.DLF'!$C$2</f>
        <v>0.023951307969093335</v>
      </c>
    </row>
    <row r="57" spans="1:15" ht="15">
      <c r="A57" s="264"/>
      <c r="B57" s="265"/>
      <c r="C57" s="125" t="s">
        <v>30</v>
      </c>
      <c r="D57" s="126">
        <f>'SCE Program Totals'!D57*'SCE Program Totals w.DLF'!$C$2</f>
        <v>0.14505786625704759</v>
      </c>
      <c r="E57" s="126">
        <f>'SCE Program Totals'!E57*'SCE Program Totals w.DLF'!$C$2</f>
        <v>0.14505786625704759</v>
      </c>
      <c r="F57" s="126">
        <f>'SCE Program Totals'!F57*'SCE Program Totals w.DLF'!$C$2</f>
        <v>1.1211599403074741</v>
      </c>
      <c r="G57" s="126">
        <f>'SCE Program Totals'!G57*'SCE Program Totals w.DLF'!$C$2</f>
        <v>1.672139348540354</v>
      </c>
      <c r="H57" s="126">
        <f>'SCE Program Totals'!H57*'SCE Program Totals w.DLF'!$C$2</f>
        <v>1.8493429265954975</v>
      </c>
      <c r="I57" s="126">
        <f>'SCE Program Totals'!I57*'SCE Program Totals w.DLF'!$C$2</f>
        <v>2.003667644202042</v>
      </c>
      <c r="J57" s="126">
        <f>'SCE Program Totals'!J57*'SCE Program Totals w.DLF'!$C$2</f>
        <v>2.2232173158600808</v>
      </c>
      <c r="K57" s="126">
        <f>'SCE Program Totals'!K57*'SCE Program Totals w.DLF'!$C$2</f>
        <v>2.471708972645283</v>
      </c>
      <c r="L57" s="126">
        <f>'SCE Program Totals'!L57*'SCE Program Totals w.DLF'!$C$2</f>
        <v>2.5094237441561704</v>
      </c>
      <c r="M57" s="126">
        <f>'SCE Program Totals'!M57*'SCE Program Totals w.DLF'!$C$2</f>
        <v>2.520335802233696</v>
      </c>
      <c r="N57" s="126">
        <f>'SCE Program Totals'!N57*'SCE Program Totals w.DLF'!$C$2</f>
        <v>1.2538091396851538</v>
      </c>
      <c r="O57" s="126">
        <f>'SCE Program Totals'!O57*'SCE Program Totals w.DLF'!$C$2</f>
        <v>0.21756931667902496</v>
      </c>
    </row>
    <row r="58" spans="1:15" ht="15">
      <c r="A58" s="264" t="s">
        <v>71</v>
      </c>
      <c r="B58" s="265">
        <v>0</v>
      </c>
      <c r="C58" s="125" t="s">
        <v>59</v>
      </c>
      <c r="D58" s="126">
        <f>'SCE Program Totals'!D58*'SCE Program Totals w.DLF'!$C$2</f>
        <v>7.688739578658879</v>
      </c>
      <c r="E58" s="126">
        <f>'SCE Program Totals'!E58*'SCE Program Totals w.DLF'!$C$2</f>
        <v>7.668372047879041</v>
      </c>
      <c r="F58" s="126">
        <f>'SCE Program Totals'!F58*'SCE Program Totals w.DLF'!$C$2</f>
        <v>7.880548908487201</v>
      </c>
      <c r="G58" s="126">
        <f>'SCE Program Totals'!G58*'SCE Program Totals w.DLF'!$C$2</f>
        <v>13.322255443186405</v>
      </c>
      <c r="H58" s="126">
        <f>'SCE Program Totals'!H58*'SCE Program Totals w.DLF'!$C$2</f>
        <v>13.319952380202057</v>
      </c>
      <c r="I58" s="126">
        <f>'SCE Program Totals'!I58*'SCE Program Totals w.DLF'!$C$2</f>
        <v>12.654635744881272</v>
      </c>
      <c r="J58" s="126">
        <f>'SCE Program Totals'!J58*'SCE Program Totals w.DLF'!$C$2</f>
        <v>11.694996013499857</v>
      </c>
      <c r="K58" s="126">
        <f>'SCE Program Totals'!K58*'SCE Program Totals w.DLF'!$C$2</f>
        <v>11.087471465623498</v>
      </c>
      <c r="L58" s="126">
        <f>'SCE Program Totals'!L58*'SCE Program Totals w.DLF'!$C$2</f>
        <v>12.276323180458428</v>
      </c>
      <c r="M58" s="126">
        <f>'SCE Program Totals'!M58*'SCE Program Totals w.DLF'!$C$2</f>
        <v>11.428841315428375</v>
      </c>
      <c r="N58" s="126">
        <f>'SCE Program Totals'!N58*'SCE Program Totals w.DLF'!$C$2</f>
        <v>8.202861682036461</v>
      </c>
      <c r="O58" s="126">
        <f>'SCE Program Totals'!O58*'SCE Program Totals w.DLF'!$C$2</f>
        <v>7.573744509969413</v>
      </c>
    </row>
    <row r="59" spans="1:15" ht="15">
      <c r="A59" s="264"/>
      <c r="B59" s="265"/>
      <c r="C59" s="127" t="s">
        <v>60</v>
      </c>
      <c r="D59" s="126">
        <f>'SCE Program Totals'!D59*'SCE Program Totals w.DLF'!$C$2</f>
        <v>0.5364236915343404</v>
      </c>
      <c r="E59" s="126">
        <f>'SCE Program Totals'!E59*'SCE Program Totals w.DLF'!$C$2</f>
        <v>0.5350027010148167</v>
      </c>
      <c r="F59" s="126">
        <f>'SCE Program Totals'!F59*'SCE Program Totals w.DLF'!$C$2</f>
        <v>0.5498057378014327</v>
      </c>
      <c r="G59" s="126">
        <f>'SCE Program Totals'!G59*'SCE Program Totals w.DLF'!$C$2</f>
        <v>0.9294596820827723</v>
      </c>
      <c r="H59" s="126">
        <f>'SCE Program Totals'!H59*'SCE Program Totals w.DLF'!$C$2</f>
        <v>0.9292990032699109</v>
      </c>
      <c r="I59" s="126">
        <f>'SCE Program Totals'!I59*'SCE Program Totals w.DLF'!$C$2</f>
        <v>0.8828815635963678</v>
      </c>
      <c r="J59" s="126">
        <f>'SCE Program Totals'!J59*'SCE Program Totals w.DLF'!$C$2</f>
        <v>0.8159299544302225</v>
      </c>
      <c r="K59" s="126">
        <f>'SCE Program Totals'!K59*'SCE Program Totals w.DLF'!$C$2</f>
        <v>0.7735445208574533</v>
      </c>
      <c r="L59" s="126">
        <f>'SCE Program Totals'!L59*'SCE Program Totals w.DLF'!$C$2</f>
        <v>0.8564876637529136</v>
      </c>
      <c r="M59" s="126">
        <f>'SCE Program Totals'!M59*'SCE Program Totals w.DLF'!$C$2</f>
        <v>0.7973610220066308</v>
      </c>
      <c r="N59" s="126">
        <f>'SCE Program Totals'!N59*'SCE Program Totals w.DLF'!$C$2</f>
        <v>0.572292675490916</v>
      </c>
      <c r="O59" s="126">
        <f>'SCE Program Totals'!O59*'SCE Program Totals w.DLF'!$C$2</f>
        <v>0.5284007797653079</v>
      </c>
    </row>
    <row r="60" spans="1:15" ht="15">
      <c r="A60" s="264"/>
      <c r="B60" s="265"/>
      <c r="C60" s="127" t="s">
        <v>31</v>
      </c>
      <c r="D60" s="126">
        <f>'SCE Program Totals'!D60*'SCE Program Totals w.DLF'!$C$2</f>
        <v>0.715231588712454</v>
      </c>
      <c r="E60" s="126">
        <f>'SCE Program Totals'!E60*'SCE Program Totals w.DLF'!$C$2</f>
        <v>0.7133369346864225</v>
      </c>
      <c r="F60" s="126">
        <f>'SCE Program Totals'!F60*'SCE Program Totals w.DLF'!$C$2</f>
        <v>0.733074317068577</v>
      </c>
      <c r="G60" s="126">
        <f>'SCE Program Totals'!G60*'SCE Program Totals w.DLF'!$C$2</f>
        <v>1.2392795761103632</v>
      </c>
      <c r="H60" s="126">
        <f>'SCE Program Totals'!H60*'SCE Program Totals w.DLF'!$C$2</f>
        <v>1.2390653376932146</v>
      </c>
      <c r="I60" s="126">
        <f>'SCE Program Totals'!I60*'SCE Program Totals w.DLF'!$C$2</f>
        <v>1.1771754181284906</v>
      </c>
      <c r="J60" s="126">
        <f>'SCE Program Totals'!J60*'SCE Program Totals w.DLF'!$C$2</f>
        <v>1.0879066059069635</v>
      </c>
      <c r="K60" s="126">
        <f>'SCE Program Totals'!K60*'SCE Program Totals w.DLF'!$C$2</f>
        <v>1.0313926944766045</v>
      </c>
      <c r="L60" s="126">
        <f>'SCE Program Totals'!L60*'SCE Program Totals w.DLF'!$C$2</f>
        <v>1.1419835516705514</v>
      </c>
      <c r="M60" s="126">
        <f>'SCE Program Totals'!M60*'SCE Program Totals w.DLF'!$C$2</f>
        <v>1.0631480293421744</v>
      </c>
      <c r="N60" s="126">
        <f>'SCE Program Totals'!N60*'SCE Program Totals w.DLF'!$C$2</f>
        <v>0.7630569006545547</v>
      </c>
      <c r="O60" s="126">
        <f>'SCE Program Totals'!O60*'SCE Program Totals w.DLF'!$C$2</f>
        <v>0.7045343730204106</v>
      </c>
    </row>
    <row r="61" spans="1:15" s="30" customFormat="1" ht="15">
      <c r="A61" s="264"/>
      <c r="B61" s="265"/>
      <c r="C61" s="125" t="s">
        <v>30</v>
      </c>
      <c r="D61" s="126">
        <f>'SCE Program Totals'!D61*'SCE Program Totals w.DLF'!$C$2</f>
        <v>8.940394858905673</v>
      </c>
      <c r="E61" s="126">
        <f>'SCE Program Totals'!E61*'SCE Program Totals w.DLF'!$C$2</f>
        <v>8.91671168358028</v>
      </c>
      <c r="F61" s="126">
        <f>'SCE Program Totals'!F61*'SCE Program Totals w.DLF'!$C$2</f>
        <v>9.16342896335721</v>
      </c>
      <c r="G61" s="126">
        <f>'SCE Program Totals'!G61*'SCE Program Totals w.DLF'!$C$2</f>
        <v>15.490994701379538</v>
      </c>
      <c r="H61" s="126">
        <f>'SCE Program Totals'!H61*'SCE Program Totals w.DLF'!$C$2</f>
        <v>15.488316721165182</v>
      </c>
      <c r="I61" s="126">
        <f>'SCE Program Totals'!I61*'SCE Program Totals w.DLF'!$C$2</f>
        <v>14.714692726606131</v>
      </c>
      <c r="J61" s="126">
        <f>'SCE Program Totals'!J61*'SCE Program Totals w.DLF'!$C$2</f>
        <v>13.598832573837042</v>
      </c>
      <c r="K61" s="126">
        <f>'SCE Program Totals'!K61*'SCE Program Totals w.DLF'!$C$2</f>
        <v>12.892408680957557</v>
      </c>
      <c r="L61" s="126">
        <f>'SCE Program Totals'!L61*'SCE Program Totals w.DLF'!$C$2</f>
        <v>14.274794395881893</v>
      </c>
      <c r="M61" s="126">
        <f>'SCE Program Totals'!M61*'SCE Program Totals w.DLF'!$C$2</f>
        <v>13.28935036677718</v>
      </c>
      <c r="N61" s="126">
        <f>'SCE Program Totals'!N61*'SCE Program Totals w.DLF'!$C$2</f>
        <v>9.538211258181931</v>
      </c>
      <c r="O61" s="126">
        <f>'SCE Program Totals'!O61*'SCE Program Totals w.DLF'!$C$2</f>
        <v>8.806679662755132</v>
      </c>
    </row>
    <row r="62" spans="1:16" ht="14.25" customHeight="1">
      <c r="A62" s="264" t="s">
        <v>80</v>
      </c>
      <c r="B62" s="265">
        <v>0</v>
      </c>
      <c r="C62" s="125" t="s">
        <v>59</v>
      </c>
      <c r="D62" s="126">
        <f>'SCE Program Totals'!D62*'SCE Program Totals w.DLF'!$C$2</f>
        <v>0.29297783016779444</v>
      </c>
      <c r="E62" s="126">
        <f>'SCE Program Totals'!E62*'SCE Program Totals w.DLF'!$C$2</f>
        <v>0.29297783016779444</v>
      </c>
      <c r="F62" s="126">
        <f>'SCE Program Totals'!F62*'SCE Program Totals w.DLF'!$C$2</f>
        <v>0.2698516923160603</v>
      </c>
      <c r="G62" s="126">
        <f>'SCE Program Totals'!G62*'SCE Program Totals w.DLF'!$C$2</f>
        <v>0.012404482292677358</v>
      </c>
      <c r="H62" s="126">
        <f>'SCE Program Totals'!H62*'SCE Program Totals w.DLF'!$C$2</f>
        <v>0.012413090292716788</v>
      </c>
      <c r="I62" s="126">
        <f>'SCE Program Totals'!I62*'SCE Program Totals w.DLF'!$C$2</f>
        <v>-9.830912835201945</v>
      </c>
      <c r="J62" s="126">
        <f>'SCE Program Totals'!J62*'SCE Program Totals w.DLF'!$C$2</f>
        <v>-9.830912835201975</v>
      </c>
      <c r="K62" s="126">
        <f>'SCE Program Totals'!K62*'SCE Program Totals w.DLF'!$C$2</f>
        <v>2.885175672017566</v>
      </c>
      <c r="L62" s="126">
        <f>'SCE Program Totals'!L62*'SCE Program Totals w.DLF'!$C$2</f>
        <v>-9.830923836121011</v>
      </c>
      <c r="M62" s="126">
        <f>'SCE Program Totals'!M62*'SCE Program Totals w.DLF'!$C$2</f>
        <v>0.01242218013073</v>
      </c>
      <c r="N62" s="126">
        <f>'SCE Program Totals'!N62*'SCE Program Totals w.DLF'!$C$2</f>
        <v>0.2929783120057988</v>
      </c>
      <c r="O62" s="126">
        <f>'SCE Program Totals'!O62*'SCE Program Totals w.DLF'!$C$2</f>
        <v>0.2929687403297507</v>
      </c>
      <c r="P62"/>
    </row>
    <row r="63" spans="1:16" ht="15">
      <c r="A63" s="264"/>
      <c r="B63" s="265"/>
      <c r="C63" s="127" t="s">
        <v>60</v>
      </c>
      <c r="D63" s="126">
        <f>'SCE Program Totals'!D63*'SCE Program Totals w.DLF'!$C$2</f>
        <v>0.0599087746950235</v>
      </c>
      <c r="E63" s="126">
        <f>'SCE Program Totals'!E63*'SCE Program Totals w.DLF'!$C$2</f>
        <v>0.05990848669443566</v>
      </c>
      <c r="F63" s="126">
        <f>'SCE Program Totals'!F63*'SCE Program Totals w.DLF'!$C$2</f>
        <v>0.058542083637265825</v>
      </c>
      <c r="G63" s="126">
        <f>'SCE Program Totals'!G63*'SCE Program Totals w.DLF'!$C$2</f>
        <v>0.011164314610731111</v>
      </c>
      <c r="H63" s="126">
        <f>'SCE Program Totals'!H63*'SCE Program Totals w.DLF'!$C$2</f>
        <v>0.011162941004881745</v>
      </c>
      <c r="I63" s="126">
        <f>'SCE Program Totals'!I63*'SCE Program Totals w.DLF'!$C$2</f>
        <v>-1.3643840754400005</v>
      </c>
      <c r="J63" s="126">
        <f>'SCE Program Totals'!J63*'SCE Program Totals w.DLF'!$C$2</f>
        <v>-1.3643837274458566</v>
      </c>
      <c r="K63" s="126">
        <f>'SCE Program Totals'!K63*'SCE Program Totals w.DLF'!$C$2</f>
        <v>0.32465236969170874</v>
      </c>
      <c r="L63" s="126">
        <f>'SCE Program Totals'!L63*'SCE Program Totals w.DLF'!$C$2</f>
        <v>-1.3643819738282923</v>
      </c>
      <c r="M63" s="126">
        <f>'SCE Program Totals'!M63*'SCE Program Totals w.DLF'!$C$2</f>
        <v>0.011163966616585207</v>
      </c>
      <c r="N63" s="126">
        <f>'SCE Program Totals'!N63*'SCE Program Totals w.DLF'!$C$2</f>
        <v>0.05990878109853809</v>
      </c>
      <c r="O63" s="126">
        <f>'SCE Program Totals'!O63*'SCE Program Totals w.DLF'!$C$2</f>
        <v>0.059910496295024505</v>
      </c>
      <c r="P63"/>
    </row>
    <row r="64" spans="1:16" ht="15">
      <c r="A64" s="264"/>
      <c r="B64" s="265"/>
      <c r="C64" s="127" t="s">
        <v>31</v>
      </c>
      <c r="D64" s="126">
        <f>'SCE Program Totals'!D64*'SCE Program Totals w.DLF'!$C$2</f>
        <v>0.0007395464522925899</v>
      </c>
      <c r="E64" s="126">
        <f>'SCE Program Totals'!E64*'SCE Program Totals w.DLF'!$C$2</f>
        <v>0.000739525037268074</v>
      </c>
      <c r="F64" s="126">
        <f>'SCE Program Totals'!F64*'SCE Program Totals w.DLF'!$C$2</f>
        <v>0.0007597408202926521</v>
      </c>
      <c r="G64" s="126">
        <f>'SCE Program Totals'!G64*'SCE Program Totals w.DLF'!$C$2</f>
        <v>-0.00034521019317096884</v>
      </c>
      <c r="H64" s="126">
        <f>'SCE Program Totals'!H64*'SCE Program Totals w.DLF'!$C$2</f>
        <v>-0.0003452101931707299</v>
      </c>
      <c r="I64" s="126">
        <f>'SCE Program Totals'!I64*'SCE Program Totals w.DLF'!$C$2</f>
        <v>0.018757312788293002</v>
      </c>
      <c r="J64" s="126">
        <f>'SCE Program Totals'!J64*'SCE Program Totals w.DLF'!$C$2</f>
        <v>0.018757312788292763</v>
      </c>
      <c r="K64" s="126">
        <f>'SCE Program Totals'!K64*'SCE Program Totals w.DLF'!$C$2</f>
        <v>0.0017778753248781354</v>
      </c>
      <c r="L64" s="126">
        <f>'SCE Program Totals'!L64*'SCE Program Totals w.DLF'!$C$2</f>
        <v>0.018757205713170782</v>
      </c>
      <c r="M64" s="126">
        <f>'SCE Program Totals'!M64*'SCE Program Totals w.DLF'!$C$2</f>
        <v>-0.0003451031180488671</v>
      </c>
      <c r="N64" s="126">
        <f>'SCE Program Totals'!N64*'SCE Program Totals w.DLF'!$C$2</f>
        <v>0.000739460792195243</v>
      </c>
      <c r="O64" s="126">
        <f>'SCE Program Totals'!O64*'SCE Program Totals w.DLF'!$C$2</f>
        <v>0.0007395357447805709</v>
      </c>
      <c r="P64"/>
    </row>
    <row r="65" spans="1:16" ht="15">
      <c r="A65" s="264"/>
      <c r="B65" s="265"/>
      <c r="C65" s="125" t="s">
        <v>30</v>
      </c>
      <c r="D65" s="126">
        <f>'SCE Program Totals'!D65*'SCE Program Totals w.DLF'!$C$2</f>
        <v>0.35362615131511055</v>
      </c>
      <c r="E65" s="126">
        <f>'SCE Program Totals'!E65*'SCE Program Totals w.DLF'!$C$2</f>
        <v>0.3536258418994982</v>
      </c>
      <c r="F65" s="126">
        <f>'SCE Program Totals'!F65*'SCE Program Totals w.DLF'!$C$2</f>
        <v>0.32915351677361876</v>
      </c>
      <c r="G65" s="126">
        <f>'SCE Program Totals'!G65*'SCE Program Totals w.DLF'!$C$2</f>
        <v>0.0232235867102375</v>
      </c>
      <c r="H65" s="126">
        <f>'SCE Program Totals'!H65*'SCE Program Totals w.DLF'!$C$2</f>
        <v>0.023230821104427805</v>
      </c>
      <c r="I65" s="126">
        <f>'SCE Program Totals'!I65*'SCE Program Totals w.DLF'!$C$2</f>
        <v>-11.176539597853653</v>
      </c>
      <c r="J65" s="126">
        <f>'SCE Program Totals'!J65*'SCE Program Totals w.DLF'!$C$2</f>
        <v>-11.17653924985954</v>
      </c>
      <c r="K65" s="126">
        <f>'SCE Program Totals'!K65*'SCE Program Totals w.DLF'!$C$2</f>
        <v>3.2116059170341527</v>
      </c>
      <c r="L65" s="126">
        <f>'SCE Program Totals'!L65*'SCE Program Totals w.DLF'!$C$2</f>
        <v>-11.176548604236132</v>
      </c>
      <c r="M65" s="126">
        <f>'SCE Program Totals'!M65*'SCE Program Totals w.DLF'!$C$2</f>
        <v>0.02324104362926634</v>
      </c>
      <c r="N65" s="126">
        <f>'SCE Program Totals'!N65*'SCE Program Totals w.DLF'!$C$2</f>
        <v>0.35362655389653214</v>
      </c>
      <c r="O65" s="126">
        <f>'SCE Program Totals'!O65*'SCE Program Totals w.DLF'!$C$2</f>
        <v>0.35361877236955574</v>
      </c>
      <c r="P65"/>
    </row>
    <row r="66" spans="1:15" s="30" customFormat="1" ht="15">
      <c r="A66" s="264" t="s">
        <v>72</v>
      </c>
      <c r="B66" s="265">
        <v>0</v>
      </c>
      <c r="C66" s="125" t="s">
        <v>59</v>
      </c>
      <c r="D66" s="126">
        <f>'SCE Program Totals'!D66*'SCE Program Totals w.DLF'!$C$2</f>
        <v>0</v>
      </c>
      <c r="E66" s="126">
        <f>'SCE Program Totals'!E66*'SCE Program Totals w.DLF'!$C$2</f>
        <v>0</v>
      </c>
      <c r="F66" s="126">
        <f>'SCE Program Totals'!F66*'SCE Program Totals w.DLF'!$C$2</f>
        <v>0</v>
      </c>
      <c r="G66" s="126">
        <f>'SCE Program Totals'!G66*'SCE Program Totals w.DLF'!$C$2</f>
        <v>0</v>
      </c>
      <c r="H66" s="126">
        <f>'SCE Program Totals'!H66*'SCE Program Totals w.DLF'!$C$2</f>
        <v>0</v>
      </c>
      <c r="I66" s="126">
        <f>'SCE Program Totals'!I66*'SCE Program Totals w.DLF'!$C$2</f>
        <v>0</v>
      </c>
      <c r="J66" s="126">
        <f>'SCE Program Totals'!J66*'SCE Program Totals w.DLF'!$C$2</f>
        <v>0</v>
      </c>
      <c r="K66" s="126">
        <f>'SCE Program Totals'!K66*'SCE Program Totals w.DLF'!$C$2</f>
        <v>0</v>
      </c>
      <c r="L66" s="126">
        <f>'SCE Program Totals'!L66*'SCE Program Totals w.DLF'!$C$2</f>
        <v>0</v>
      </c>
      <c r="M66" s="126">
        <f>'SCE Program Totals'!M66*'SCE Program Totals w.DLF'!$C$2</f>
        <v>0</v>
      </c>
      <c r="N66" s="126">
        <f>'SCE Program Totals'!N66*'SCE Program Totals w.DLF'!$C$2</f>
        <v>0</v>
      </c>
      <c r="O66" s="126">
        <f>'SCE Program Totals'!O66*'SCE Program Totals w.DLF'!$C$2</f>
        <v>0</v>
      </c>
    </row>
    <row r="67" spans="1:15" s="30" customFormat="1" ht="15">
      <c r="A67" s="264"/>
      <c r="B67" s="265"/>
      <c r="C67" s="127" t="s">
        <v>60</v>
      </c>
      <c r="D67" s="126">
        <f>'SCE Program Totals'!D67*'SCE Program Totals w.DLF'!$C$2</f>
        <v>0</v>
      </c>
      <c r="E67" s="126">
        <f>'SCE Program Totals'!E67*'SCE Program Totals w.DLF'!$C$2</f>
        <v>0</v>
      </c>
      <c r="F67" s="126">
        <f>'SCE Program Totals'!F67*'SCE Program Totals w.DLF'!$C$2</f>
        <v>0</v>
      </c>
      <c r="G67" s="126">
        <f>'SCE Program Totals'!G67*'SCE Program Totals w.DLF'!$C$2</f>
        <v>0</v>
      </c>
      <c r="H67" s="126">
        <f>'SCE Program Totals'!H67*'SCE Program Totals w.DLF'!$C$2</f>
        <v>0</v>
      </c>
      <c r="I67" s="126">
        <f>'SCE Program Totals'!I67*'SCE Program Totals w.DLF'!$C$2</f>
        <v>0</v>
      </c>
      <c r="J67" s="126">
        <f>'SCE Program Totals'!J67*'SCE Program Totals w.DLF'!$C$2</f>
        <v>0</v>
      </c>
      <c r="K67" s="126">
        <f>'SCE Program Totals'!K67*'SCE Program Totals w.DLF'!$C$2</f>
        <v>0</v>
      </c>
      <c r="L67" s="126">
        <f>'SCE Program Totals'!L67*'SCE Program Totals w.DLF'!$C$2</f>
        <v>0</v>
      </c>
      <c r="M67" s="126">
        <f>'SCE Program Totals'!M67*'SCE Program Totals w.DLF'!$C$2</f>
        <v>0</v>
      </c>
      <c r="N67" s="126">
        <f>'SCE Program Totals'!N67*'SCE Program Totals w.DLF'!$C$2</f>
        <v>0</v>
      </c>
      <c r="O67" s="126">
        <f>'SCE Program Totals'!O67*'SCE Program Totals w.DLF'!$C$2</f>
        <v>0</v>
      </c>
    </row>
    <row r="68" spans="1:15" s="30" customFormat="1" ht="15">
      <c r="A68" s="264"/>
      <c r="B68" s="265"/>
      <c r="C68" s="127" t="s">
        <v>31</v>
      </c>
      <c r="D68" s="126">
        <f>'SCE Program Totals'!D68*'SCE Program Totals w.DLF'!$C$2</f>
        <v>0</v>
      </c>
      <c r="E68" s="126">
        <f>'SCE Program Totals'!E68*'SCE Program Totals w.DLF'!$C$2</f>
        <v>0</v>
      </c>
      <c r="F68" s="126">
        <f>'SCE Program Totals'!F68*'SCE Program Totals w.DLF'!$C$2</f>
        <v>0</v>
      </c>
      <c r="G68" s="126">
        <f>'SCE Program Totals'!G68*'SCE Program Totals w.DLF'!$C$2</f>
        <v>0</v>
      </c>
      <c r="H68" s="126">
        <f>'SCE Program Totals'!H68*'SCE Program Totals w.DLF'!$C$2</f>
        <v>0</v>
      </c>
      <c r="I68" s="126">
        <f>'SCE Program Totals'!I68*'SCE Program Totals w.DLF'!$C$2</f>
        <v>0</v>
      </c>
      <c r="J68" s="126">
        <f>'SCE Program Totals'!J68*'SCE Program Totals w.DLF'!$C$2</f>
        <v>0</v>
      </c>
      <c r="K68" s="126">
        <f>'SCE Program Totals'!K68*'SCE Program Totals w.DLF'!$C$2</f>
        <v>0</v>
      </c>
      <c r="L68" s="126">
        <f>'SCE Program Totals'!L68*'SCE Program Totals w.DLF'!$C$2</f>
        <v>0</v>
      </c>
      <c r="M68" s="126">
        <f>'SCE Program Totals'!M68*'SCE Program Totals w.DLF'!$C$2</f>
        <v>0</v>
      </c>
      <c r="N68" s="126">
        <f>'SCE Program Totals'!N68*'SCE Program Totals w.DLF'!$C$2</f>
        <v>0</v>
      </c>
      <c r="O68" s="126">
        <f>'SCE Program Totals'!O68*'SCE Program Totals w.DLF'!$C$2</f>
        <v>0</v>
      </c>
    </row>
    <row r="69" spans="1:15" s="30" customFormat="1" ht="15">
      <c r="A69" s="264"/>
      <c r="B69" s="265"/>
      <c r="C69" s="125" t="s">
        <v>30</v>
      </c>
      <c r="D69" s="126">
        <f>'SCE Program Totals'!D69*'SCE Program Totals w.DLF'!$C$2</f>
        <v>0</v>
      </c>
      <c r="E69" s="126">
        <f>'SCE Program Totals'!E69*'SCE Program Totals w.DLF'!$C$2</f>
        <v>0</v>
      </c>
      <c r="F69" s="126">
        <f>'SCE Program Totals'!F69*'SCE Program Totals w.DLF'!$C$2</f>
        <v>0</v>
      </c>
      <c r="G69" s="126">
        <f>'SCE Program Totals'!G69*'SCE Program Totals w.DLF'!$C$2</f>
        <v>0</v>
      </c>
      <c r="H69" s="126">
        <f>'SCE Program Totals'!H69*'SCE Program Totals w.DLF'!$C$2</f>
        <v>0</v>
      </c>
      <c r="I69" s="126">
        <f>'SCE Program Totals'!I69*'SCE Program Totals w.DLF'!$C$2</f>
        <v>0</v>
      </c>
      <c r="J69" s="126">
        <f>'SCE Program Totals'!J69*'SCE Program Totals w.DLF'!$C$2</f>
        <v>0</v>
      </c>
      <c r="K69" s="126">
        <f>'SCE Program Totals'!K69*'SCE Program Totals w.DLF'!$C$2</f>
        <v>0</v>
      </c>
      <c r="L69" s="126">
        <f>'SCE Program Totals'!L69*'SCE Program Totals w.DLF'!$C$2</f>
        <v>0</v>
      </c>
      <c r="M69" s="126">
        <f>'SCE Program Totals'!M69*'SCE Program Totals w.DLF'!$C$2</f>
        <v>0</v>
      </c>
      <c r="N69" s="126">
        <f>'SCE Program Totals'!N69*'SCE Program Totals w.DLF'!$C$2</f>
        <v>0</v>
      </c>
      <c r="O69" s="126">
        <f>'SCE Program Totals'!O69*'SCE Program Totals w.DLF'!$C$2</f>
        <v>0</v>
      </c>
    </row>
    <row r="70" spans="1:16" ht="15">
      <c r="A70" s="264" t="s">
        <v>81</v>
      </c>
      <c r="B70" s="265">
        <v>1</v>
      </c>
      <c r="C70" s="125" t="s">
        <v>59</v>
      </c>
      <c r="D70" s="147" t="s">
        <v>85</v>
      </c>
      <c r="E70" s="147" t="s">
        <v>85</v>
      </c>
      <c r="F70" s="147" t="s">
        <v>85</v>
      </c>
      <c r="G70" s="147" t="s">
        <v>85</v>
      </c>
      <c r="H70" s="147" t="s">
        <v>85</v>
      </c>
      <c r="I70" s="147" t="s">
        <v>85</v>
      </c>
      <c r="J70" s="147" t="s">
        <v>85</v>
      </c>
      <c r="K70" s="147" t="s">
        <v>85</v>
      </c>
      <c r="L70" s="147" t="s">
        <v>85</v>
      </c>
      <c r="M70" s="147" t="s">
        <v>85</v>
      </c>
      <c r="N70" s="147" t="s">
        <v>85</v>
      </c>
      <c r="O70" s="147" t="s">
        <v>85</v>
      </c>
      <c r="P70"/>
    </row>
    <row r="71" spans="1:16" ht="15">
      <c r="A71" s="264"/>
      <c r="B71" s="265"/>
      <c r="C71" s="127" t="s">
        <v>60</v>
      </c>
      <c r="D71" s="147" t="s">
        <v>85</v>
      </c>
      <c r="E71" s="147" t="s">
        <v>85</v>
      </c>
      <c r="F71" s="147" t="s">
        <v>85</v>
      </c>
      <c r="G71" s="147" t="s">
        <v>85</v>
      </c>
      <c r="H71" s="147" t="s">
        <v>85</v>
      </c>
      <c r="I71" s="147" t="s">
        <v>85</v>
      </c>
      <c r="J71" s="147" t="s">
        <v>85</v>
      </c>
      <c r="K71" s="147" t="s">
        <v>85</v>
      </c>
      <c r="L71" s="147" t="s">
        <v>85</v>
      </c>
      <c r="M71" s="147" t="s">
        <v>85</v>
      </c>
      <c r="N71" s="147" t="s">
        <v>85</v>
      </c>
      <c r="O71" s="147" t="s">
        <v>85</v>
      </c>
      <c r="P71"/>
    </row>
    <row r="72" spans="1:16" ht="15">
      <c r="A72" s="264"/>
      <c r="B72" s="265"/>
      <c r="C72" s="127" t="s">
        <v>31</v>
      </c>
      <c r="D72" s="147" t="s">
        <v>85</v>
      </c>
      <c r="E72" s="147" t="s">
        <v>85</v>
      </c>
      <c r="F72" s="147" t="s">
        <v>85</v>
      </c>
      <c r="G72" s="147" t="s">
        <v>85</v>
      </c>
      <c r="H72" s="147" t="s">
        <v>85</v>
      </c>
      <c r="I72" s="147" t="s">
        <v>85</v>
      </c>
      <c r="J72" s="147" t="s">
        <v>85</v>
      </c>
      <c r="K72" s="147" t="s">
        <v>85</v>
      </c>
      <c r="L72" s="147" t="s">
        <v>85</v>
      </c>
      <c r="M72" s="147" t="s">
        <v>85</v>
      </c>
      <c r="N72" s="147" t="s">
        <v>85</v>
      </c>
      <c r="O72" s="147" t="s">
        <v>85</v>
      </c>
      <c r="P72"/>
    </row>
    <row r="73" spans="1:16" ht="15">
      <c r="A73" s="264"/>
      <c r="B73" s="265"/>
      <c r="C73" s="125" t="s">
        <v>30</v>
      </c>
      <c r="D73" s="147" t="s">
        <v>85</v>
      </c>
      <c r="E73" s="147" t="s">
        <v>85</v>
      </c>
      <c r="F73" s="147" t="s">
        <v>85</v>
      </c>
      <c r="G73" s="147" t="s">
        <v>85</v>
      </c>
      <c r="H73" s="147" t="s">
        <v>85</v>
      </c>
      <c r="I73" s="147" t="s">
        <v>85</v>
      </c>
      <c r="J73" s="147" t="s">
        <v>85</v>
      </c>
      <c r="K73" s="147" t="s">
        <v>85</v>
      </c>
      <c r="L73" s="147" t="s">
        <v>85</v>
      </c>
      <c r="M73" s="147" t="s">
        <v>85</v>
      </c>
      <c r="N73" s="147" t="s">
        <v>85</v>
      </c>
      <c r="O73" s="147" t="s">
        <v>85</v>
      </c>
      <c r="P73"/>
    </row>
    <row r="74" spans="1:15" s="30" customFormat="1" ht="15.75" customHeight="1">
      <c r="A74" s="276" t="s">
        <v>73</v>
      </c>
      <c r="B74" s="277"/>
      <c r="C74" s="128" t="s">
        <v>59</v>
      </c>
      <c r="D74" s="119">
        <f>'SCE Program Totals'!D74*'SCE Program Totals w.DLF'!$C$2</f>
        <v>12.228201004014934</v>
      </c>
      <c r="E74" s="119">
        <f>'SCE Program Totals'!E74*'SCE Program Totals w.DLF'!$C$2</f>
        <v>12.207833473235096</v>
      </c>
      <c r="F74" s="119">
        <f>'SCE Program Totals'!F74*'SCE Program Totals w.DLF'!$C$2</f>
        <v>15.36629209139946</v>
      </c>
      <c r="G74" s="119">
        <f>'SCE Program Totals'!G74*'SCE Program Totals w.DLF'!$C$2</f>
        <v>26.468336403745933</v>
      </c>
      <c r="H74" s="119">
        <f>'SCE Program Totals'!H74*'SCE Program Totals w.DLF'!$C$2</f>
        <v>28.18325104960121</v>
      </c>
      <c r="I74" s="119">
        <f>'SCE Program Totals'!I74*'SCE Program Totals w.DLF'!$C$2</f>
        <v>17.807700418052672</v>
      </c>
      <c r="J74" s="119">
        <f>'SCE Program Totals'!J74*'SCE Program Totals w.DLF'!$C$2</f>
        <v>17.161997348751527</v>
      </c>
      <c r="K74" s="119">
        <f>'SCE Program Totals'!K74*'SCE Program Totals w.DLF'!$C$2</f>
        <v>29.469748561346936</v>
      </c>
      <c r="L74" s="119">
        <f>'SCE Program Totals'!L74*'SCE Program Totals w.DLF'!$C$2</f>
        <v>17.778585464684625</v>
      </c>
      <c r="M74" s="119">
        <f>'SCE Program Totals'!M74*'SCE Program Totals w.DLF'!$C$2</f>
        <v>26.539817760832758</v>
      </c>
      <c r="N74" s="119">
        <f>'SCE Program Totals'!N74*'SCE Program Totals w.DLF'!$C$2</f>
        <v>15.631445637882567</v>
      </c>
      <c r="O74" s="119">
        <f>'SCE Program Totals'!O74*'SCE Program Totals w.DLF'!$C$2</f>
        <v>11.986097779535982</v>
      </c>
    </row>
    <row r="75" spans="1:15" s="30" customFormat="1" ht="15">
      <c r="A75" s="277"/>
      <c r="B75" s="277"/>
      <c r="C75" s="128" t="s">
        <v>60</v>
      </c>
      <c r="D75" s="119">
        <f>'SCE Program Totals'!D75*'SCE Program Totals w.DLF'!$C$2</f>
        <v>1.077404055843755</v>
      </c>
      <c r="E75" s="119">
        <f>'SCE Program Totals'!E75*'SCE Program Totals w.DLF'!$C$2</f>
        <v>1.0759827773236437</v>
      </c>
      <c r="F75" s="119">
        <f>'SCE Program Totals'!F75*'SCE Program Totals w.DLF'!$C$2</f>
        <v>1.444677230510621</v>
      </c>
      <c r="G75" s="119">
        <f>'SCE Program Totals'!G75*'SCE Program Totals w.DLF'!$C$2</f>
        <v>2.5559869169391045</v>
      </c>
      <c r="H75" s="119">
        <f>'SCE Program Totals'!H75*'SCE Program Totals w.DLF'!$C$2</f>
        <v>2.5659752571388585</v>
      </c>
      <c r="I75" s="119">
        <f>'SCE Program Totals'!I75*'SCE Program Totals w.DLF'!$C$2</f>
        <v>1.1604835038256183</v>
      </c>
      <c r="J75" s="119">
        <f>'SCE Program Totals'!J75*'SCE Program Totals w.DLF'!$C$2</f>
        <v>1.1134131597663492</v>
      </c>
      <c r="K75" s="119">
        <f>'SCE Program Totals'!K75*'SCE Program Totals w.DLF'!$C$2</f>
        <v>2.7864486226675775</v>
      </c>
      <c r="L75" s="119">
        <f>'SCE Program Totals'!L75*'SCE Program Totals w.DLF'!$C$2</f>
        <v>1.1617163157498365</v>
      </c>
      <c r="M75" s="119">
        <f>'SCE Program Totals'!M75*'SCE Program Totals w.DLF'!$C$2</f>
        <v>2.499480876940515</v>
      </c>
      <c r="N75" s="119">
        <f>'SCE Program Totals'!N75*'SCE Program Totals w.DLF'!$C$2</f>
        <v>1.4487765974733773</v>
      </c>
      <c r="O75" s="119">
        <f>'SCE Program Totals'!O75*'SCE Program Totals w.DLF'!$C$2</f>
        <v>1.0531548659838337</v>
      </c>
    </row>
    <row r="76" spans="1:15" s="30" customFormat="1" ht="15">
      <c r="A76" s="277"/>
      <c r="B76" s="277"/>
      <c r="C76" s="128" t="s">
        <v>31</v>
      </c>
      <c r="D76" s="119">
        <f>'SCE Program Totals'!D76*'SCE Program Totals w.DLF'!$C$2</f>
        <v>1.090037885342273</v>
      </c>
      <c r="E76" s="119">
        <f>'SCE Program Totals'!E76*'SCE Program Totals w.DLF'!$C$2</f>
        <v>1.0881432099012172</v>
      </c>
      <c r="F76" s="119">
        <f>'SCE Program Totals'!F76*'SCE Program Totals w.DLF'!$C$2</f>
        <v>1.4282585795658391</v>
      </c>
      <c r="G76" s="119">
        <f>'SCE Program Totals'!G76*'SCE Program Totals w.DLF'!$C$2</f>
        <v>2.483320757822261</v>
      </c>
      <c r="H76" s="119">
        <f>'SCE Program Totals'!H76*'SCE Program Totals w.DLF'!$C$2</f>
        <v>2.5060553557408665</v>
      </c>
      <c r="I76" s="119">
        <f>'SCE Program Totals'!I76*'SCE Program Totals w.DLF'!$C$2</f>
        <v>2.4769443305964467</v>
      </c>
      <c r="J76" s="119">
        <f>'SCE Program Totals'!J76*'SCE Program Totals w.DLF'!$C$2</f>
        <v>2.4165796258908236</v>
      </c>
      <c r="K76" s="119">
        <f>'SCE Program Totals'!K76*'SCE Program Totals w.DLF'!$C$2</f>
        <v>2.3590285002123452</v>
      </c>
      <c r="L76" s="119">
        <f>'SCE Program Totals'!L76*'SCE Program Totals w.DLF'!$C$2</f>
        <v>2.471124493579189</v>
      </c>
      <c r="M76" s="119">
        <f>'SCE Program Totals'!M76*'SCE Program Totals w.DLF'!$C$2</f>
        <v>2.37177468234929</v>
      </c>
      <c r="N76" s="119">
        <f>'SCE Program Totals'!N76*'SCE Program Totals w.DLF'!$C$2</f>
        <v>1.4657415088399768</v>
      </c>
      <c r="O76" s="119">
        <f>'SCE Program Totals'!O76*'SCE Program Totals w.DLF'!$C$2</f>
        <v>1.0711263918078606</v>
      </c>
    </row>
    <row r="77" spans="1:15" s="30" customFormat="1" ht="15">
      <c r="A77" s="277"/>
      <c r="B77" s="277"/>
      <c r="C77" s="129" t="s">
        <v>30</v>
      </c>
      <c r="D77" s="119">
        <f>'SCE Program Totals'!D77*'SCE Program Totals w.DLF'!$C$2</f>
        <v>14.395642945200963</v>
      </c>
      <c r="E77" s="119">
        <f>'SCE Program Totals'!E77*'SCE Program Totals w.DLF'!$C$2</f>
        <v>14.371959460459957</v>
      </c>
      <c r="F77" s="119">
        <f>'SCE Program Totals'!F77*'SCE Program Totals w.DLF'!$C$2</f>
        <v>18.239227901475918</v>
      </c>
      <c r="G77" s="119">
        <f>'SCE Program Totals'!G77*'SCE Program Totals w.DLF'!$C$2</f>
        <v>31.5076440785073</v>
      </c>
      <c r="H77" s="119">
        <f>'SCE Program Totals'!H77*'SCE Program Totals w.DLF'!$C$2</f>
        <v>33.25528166248093</v>
      </c>
      <c r="I77" s="119">
        <f>'SCE Program Totals'!I77*'SCE Program Totals w.DLF'!$C$2</f>
        <v>21.445128252474742</v>
      </c>
      <c r="J77" s="119">
        <f>'SCE Program Totals'!J77*'SCE Program Totals w.DLF'!$C$2</f>
        <v>20.691990134408698</v>
      </c>
      <c r="K77" s="119">
        <f>'SCE Program Totals'!K77*'SCE Program Totals w.DLF'!$C$2</f>
        <v>34.61522568422686</v>
      </c>
      <c r="L77" s="119">
        <f>'SCE Program Totals'!L77*'SCE Program Totals w.DLF'!$C$2</f>
        <v>21.41142627401365</v>
      </c>
      <c r="M77" s="119">
        <f>'SCE Program Totals'!M77*'SCE Program Totals w.DLF'!$C$2</f>
        <v>31.411073320122565</v>
      </c>
      <c r="N77" s="119">
        <f>'SCE Program Totals'!N77*'SCE Program Totals w.DLF'!$C$2</f>
        <v>18.54596374419592</v>
      </c>
      <c r="O77" s="119">
        <f>'SCE Program Totals'!O77*'SCE Program Totals w.DLF'!$C$2</f>
        <v>14.110379037327677</v>
      </c>
    </row>
    <row r="79" s="30" customFormat="1" ht="15">
      <c r="A79" s="130" t="s">
        <v>74</v>
      </c>
    </row>
    <row r="80" s="30" customFormat="1" ht="15">
      <c r="A80" s="131" t="s">
        <v>75</v>
      </c>
    </row>
    <row r="81" spans="1:15" s="30" customFormat="1" ht="15">
      <c r="A81" s="132" t="s">
        <v>76</v>
      </c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</row>
    <row r="83" spans="4:15" s="30" customFormat="1" ht="12.75"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</row>
    <row r="84" spans="4:15" ht="15"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</row>
    <row r="85" spans="4:15" ht="15"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</row>
    <row r="86" spans="4:15" ht="15"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</row>
    <row r="91" spans="1:15" s="30" customFormat="1" ht="15">
      <c r="A91" s="141"/>
      <c r="B91" s="142"/>
      <c r="C91" s="143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</row>
    <row r="92" spans="1:15" s="30" customFormat="1" ht="15">
      <c r="A92" s="142"/>
      <c r="B92" s="142"/>
      <c r="C92" s="143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</row>
    <row r="93" spans="1:15" s="30" customFormat="1" ht="15">
      <c r="A93" s="142"/>
      <c r="B93" s="142"/>
      <c r="C93" s="143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</row>
    <row r="94" spans="1:15" s="30" customFormat="1" ht="15">
      <c r="A94" s="142"/>
      <c r="B94" s="142"/>
      <c r="C94" s="145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</row>
  </sheetData>
  <sheetProtection/>
  <mergeCells count="35">
    <mergeCell ref="B70:B73"/>
    <mergeCell ref="B1:O1"/>
    <mergeCell ref="C4:O4"/>
    <mergeCell ref="C5:O5"/>
    <mergeCell ref="D6:O6"/>
    <mergeCell ref="D7:O7"/>
    <mergeCell ref="A9:A12"/>
    <mergeCell ref="B9:B12"/>
    <mergeCell ref="B33:B36"/>
    <mergeCell ref="A13:A16"/>
    <mergeCell ref="B13:B16"/>
    <mergeCell ref="A17:A20"/>
    <mergeCell ref="B17:B20"/>
    <mergeCell ref="A21:A24"/>
    <mergeCell ref="B21:B24"/>
    <mergeCell ref="A37:A40"/>
    <mergeCell ref="B37:B40"/>
    <mergeCell ref="A42:B45"/>
    <mergeCell ref="A50:A53"/>
    <mergeCell ref="B50:B53"/>
    <mergeCell ref="A25:A28"/>
    <mergeCell ref="B25:B28"/>
    <mergeCell ref="A29:A32"/>
    <mergeCell ref="B29:B32"/>
    <mergeCell ref="A33:A36"/>
    <mergeCell ref="A74:B77"/>
    <mergeCell ref="A54:A57"/>
    <mergeCell ref="B54:B57"/>
    <mergeCell ref="A58:A61"/>
    <mergeCell ref="B58:B61"/>
    <mergeCell ref="A66:A69"/>
    <mergeCell ref="B66:B69"/>
    <mergeCell ref="A62:A65"/>
    <mergeCell ref="B62:B65"/>
    <mergeCell ref="A70:A7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Total IOU Demand Response program totals by Program and Local Area - Grossed up for T&amp;amp;D Losses</dc:title>
  <dc:subject>&amp;lt;p&amp;gt;SCE Program Totals w.DLF  SCE Program Totals  PG&amp;amp;amp;E Program Totals w.DLF  PG&amp;amp;amp;E Program Totals  SDG&amp;amp;amp;E Program Totals w.DLF  SDG&amp;amp;amp;E Program Totals  Expected Capacity at Coincident Peak based on Load Impact Protocols  (MW)  Average of Hourly Ex Ante Load Impacts (MW/hour) from 2 to 6 PM If Simultaneous Events Are Called on &amp;lt;/p&amp;gt;</dc:subject>
  <dc:creator>Robert Blackney</dc:creator>
  <cp:keywords/>
  <dc:description>&amp;lt;p&amp;gt;SCE Program Totals w.DLF  SCE Program Totals  PG&amp;amp;amp;E Program Totals w.DLF  PG&amp;amp;amp;E Program Totals  SDG&amp;amp;amp;E Program Totals w.DLF  SDG&amp;amp;amp;E Program Totals  Expected Capacity at Coincident Peak based on Load Impact Protocols  (MW)  Average of Hourly Ex Ante Load Impacts (MW/hour) from 2 to 6 PM If Simultaneous Events Are Called on &amp;lt;/p&amp;gt;</dc:description>
  <cp:lastModifiedBy>Robert Blackney</cp:lastModifiedBy>
  <dcterms:created xsi:type="dcterms:W3CDTF">2014-06-26T23:45:07Z</dcterms:created>
  <dcterms:modified xsi:type="dcterms:W3CDTF">2015-11-05T23:32:19Z</dcterms:modified>
  <cp:category/>
  <cp:version/>
  <cp:contentType/>
  <cp:contentStatus/>
</cp:coreProperties>
</file>