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C:\Users\opps\Desktop\working on\resource adequacy 2018\monthahead\MA forms 2018\submitted MA forms_2018\"/>
    </mc:Choice>
  </mc:AlternateContent>
  <bookViews>
    <workbookView xWindow="-12" yWindow="-12" windowWidth="7068" windowHeight="5076" activeTab="2"/>
  </bookViews>
  <sheets>
    <sheet name="FilingInstructions" sheetId="5" r:id="rId1"/>
    <sheet name="Certification" sheetId="4" r:id="rId2"/>
    <sheet name="Load Forecast" sheetId="3" r:id="rId3"/>
    <sheet name="Supporting Data" sheetId="2" r:id="rId4"/>
    <sheet name="Methodology" sheetId="6" r:id="rId5"/>
  </sheets>
  <externalReferences>
    <externalReference r:id="rId6"/>
    <externalReference r:id="rId7"/>
    <externalReference r:id="rId8"/>
    <externalReference r:id="rId9"/>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[2]Certification!$B$4</definedName>
    <definedName name="DataTable">#REF!</definedName>
    <definedName name="Dates">[1]Assumptions!$C$12:$T$13</definedName>
    <definedName name="Day_skip">[1]LDC!$S$20</definedName>
    <definedName name="Debt_Service">[1]Assumptions!#REF!</definedName>
    <definedName name="Estimated_LFG_Prices">'[3]Landfill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[4]Hourly!$E$2:$E$8761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[4]Hourly!$F$2:$F$8761</definedName>
    <definedName name="Plot_Region">#REF!</definedName>
    <definedName name="Plot_Year">#REF!</definedName>
    <definedName name="PriceSort">'[1]Price Stack'!$J$35</definedName>
    <definedName name="_xlnm.Print_Area" localSheetId="0">FilingInstructions!$A$1:$B$57</definedName>
    <definedName name="_xlnm.Print_Area" localSheetId="2">'Load Forecast'!$A$1:$Y$24</definedName>
    <definedName name="Run_check">[1]LDC!$P$20</definedName>
    <definedName name="Stacked">#REF!</definedName>
    <definedName name="Start_load">[4]Hourly!$E$2</definedName>
    <definedName name="swap_start">#REF!</definedName>
    <definedName name="VOM">[1]Assumptions!$A$140</definedName>
  </definedNames>
  <calcPr calcId="171027"/>
</workbook>
</file>

<file path=xl/calcChain.xml><?xml version="1.0" encoding="utf-8"?>
<calcChain xmlns="http://schemas.openxmlformats.org/spreadsheetml/2006/main">
  <c r="W14" i="3" l="1"/>
  <c r="AD14" i="3"/>
  <c r="W21" i="3"/>
  <c r="AD21" i="3"/>
  <c r="W17" i="3"/>
  <c r="AD17" i="3"/>
  <c r="W13" i="3"/>
  <c r="AD13" i="3"/>
  <c r="V21" i="3"/>
  <c r="AC21" i="3"/>
  <c r="V17" i="3"/>
  <c r="AC17" i="3"/>
  <c r="V13" i="3"/>
  <c r="AC13" i="3"/>
  <c r="X21" i="3"/>
  <c r="X17" i="3"/>
  <c r="X13" i="3"/>
  <c r="X10" i="3"/>
  <c r="W10" i="3"/>
  <c r="AD10" i="3"/>
  <c r="V14" i="3"/>
  <c r="AC14" i="3"/>
  <c r="X14" i="3"/>
  <c r="AD20" i="3"/>
  <c r="W20" i="3"/>
  <c r="AD16" i="3"/>
  <c r="W16" i="3"/>
  <c r="AD12" i="3"/>
  <c r="W12" i="3"/>
  <c r="V20" i="3"/>
  <c r="AC20" i="3"/>
  <c r="V16" i="3"/>
  <c r="AC16" i="3"/>
  <c r="V12" i="3"/>
  <c r="AC12" i="3"/>
  <c r="X20" i="3"/>
  <c r="AE20" i="3"/>
  <c r="X16" i="3"/>
  <c r="AE16" i="3"/>
  <c r="X12" i="3"/>
  <c r="AE12" i="3"/>
  <c r="W18" i="3"/>
  <c r="AD18" i="3"/>
  <c r="V18" i="3"/>
  <c r="AC18" i="3"/>
  <c r="X18" i="3"/>
  <c r="AE18" i="3"/>
  <c r="W19" i="3"/>
  <c r="AD19" i="3"/>
  <c r="W15" i="3"/>
  <c r="AD15" i="3"/>
  <c r="W11" i="3"/>
  <c r="AD11" i="3"/>
  <c r="V19" i="3"/>
  <c r="V15" i="3"/>
  <c r="V11" i="3"/>
  <c r="X19" i="3"/>
  <c r="AE19" i="3"/>
  <c r="X15" i="3"/>
  <c r="AE15" i="3"/>
  <c r="X11" i="3"/>
  <c r="AE11" i="3"/>
  <c r="T11" i="3"/>
  <c r="T12" i="3"/>
  <c r="T13" i="3"/>
  <c r="T14" i="3"/>
  <c r="T15" i="3"/>
  <c r="T16" i="3"/>
  <c r="T17" i="3"/>
  <c r="T18" i="3"/>
  <c r="T19" i="3"/>
  <c r="T20" i="3"/>
  <c r="T21" i="3"/>
  <c r="T10" i="3"/>
  <c r="AE10" i="3" l="1"/>
  <c r="AE13" i="3"/>
  <c r="AE21" i="3"/>
  <c r="AE17" i="3"/>
  <c r="AE14" i="3"/>
  <c r="AC15" i="3"/>
  <c r="AC10" i="3"/>
  <c r="AC11" i="3"/>
  <c r="AC19" i="3"/>
  <c r="A11" i="3"/>
  <c r="A12" i="3" s="1"/>
  <c r="A13" i="3" s="1"/>
  <c r="A14" i="3" s="1"/>
  <c r="A15" i="3" s="1"/>
  <c r="A16" i="3" s="1"/>
  <c r="A17" i="3" s="1"/>
  <c r="A18" i="3" s="1"/>
  <c r="A19" i="3" s="1"/>
  <c r="A20" i="3" s="1"/>
  <c r="A21" i="3" s="1"/>
  <c r="U11" i="3"/>
  <c r="U12" i="3"/>
  <c r="U13" i="3"/>
  <c r="U14" i="3"/>
  <c r="U15" i="3"/>
  <c r="U16" i="3"/>
  <c r="U17" i="3"/>
  <c r="U18" i="3"/>
  <c r="U19" i="3"/>
  <c r="U20" i="3"/>
  <c r="U21" i="3"/>
  <c r="U10" i="3"/>
  <c r="L24" i="3"/>
  <c r="H24" i="3"/>
  <c r="G7" i="3"/>
  <c r="F11" i="3"/>
  <c r="F4" i="3"/>
  <c r="F12" i="3"/>
  <c r="F13" i="3"/>
  <c r="F14" i="3"/>
  <c r="F15" i="3"/>
  <c r="F16" i="3"/>
  <c r="F17" i="3"/>
  <c r="F18" i="3"/>
  <c r="F19" i="3"/>
  <c r="F20" i="3"/>
  <c r="F21" i="3"/>
  <c r="F10" i="3"/>
  <c r="G7" i="2"/>
  <c r="N7" i="2"/>
  <c r="U7" i="2"/>
  <c r="AB7" i="2"/>
  <c r="G8" i="2"/>
  <c r="N8" i="2"/>
  <c r="U8" i="2"/>
  <c r="AB8" i="2"/>
  <c r="G9" i="2"/>
  <c r="N9" i="2"/>
  <c r="U9" i="2"/>
  <c r="AB9" i="2"/>
  <c r="G10" i="2"/>
  <c r="N10" i="2"/>
  <c r="U10" i="2"/>
  <c r="AB10" i="2"/>
  <c r="G11" i="2"/>
  <c r="N11" i="2"/>
  <c r="U11" i="2"/>
  <c r="AB11" i="2"/>
  <c r="G12" i="2"/>
  <c r="N12" i="2"/>
  <c r="U12" i="2"/>
  <c r="AB12" i="2"/>
  <c r="G13" i="2"/>
  <c r="N13" i="2"/>
  <c r="U13" i="2"/>
  <c r="AB13" i="2"/>
  <c r="G14" i="2"/>
  <c r="N14" i="2"/>
  <c r="U14" i="2"/>
  <c r="AB14" i="2"/>
  <c r="G15" i="2"/>
  <c r="N15" i="2"/>
  <c r="U15" i="2"/>
  <c r="AB15" i="2"/>
  <c r="G16" i="2"/>
  <c r="N16" i="2"/>
  <c r="U16" i="2"/>
  <c r="AB16" i="2"/>
  <c r="G17" i="2"/>
  <c r="N17" i="2"/>
  <c r="U17" i="2"/>
  <c r="AB17" i="2"/>
  <c r="G18" i="2"/>
  <c r="N18" i="2"/>
  <c r="U18" i="2"/>
  <c r="AB18" i="2"/>
  <c r="S10" i="3" l="1"/>
  <c r="V10" i="3" s="1"/>
  <c r="Y10" i="3" s="1"/>
  <c r="S12" i="3"/>
  <c r="S14" i="3"/>
  <c r="Y14" i="3" s="1"/>
  <c r="S16" i="3"/>
  <c r="Y16" i="3" s="1"/>
  <c r="S18" i="3"/>
  <c r="Y18" i="3" s="1"/>
  <c r="S20" i="3"/>
  <c r="Y20" i="3" s="1"/>
  <c r="S11" i="3"/>
  <c r="Y11" i="3" s="1"/>
  <c r="S15" i="3"/>
  <c r="Y15" i="3" s="1"/>
  <c r="S19" i="3"/>
  <c r="Y19" i="3" s="1"/>
  <c r="S13" i="3"/>
  <c r="Y13" i="3" s="1"/>
  <c r="S17" i="3"/>
  <c r="Y17" i="3" s="1"/>
  <c r="S21" i="3"/>
  <c r="Y21" i="3" s="1"/>
  <c r="AF21" i="3"/>
  <c r="AF19" i="3"/>
  <c r="AF17" i="3"/>
  <c r="AF11" i="3"/>
  <c r="AF14" i="3"/>
  <c r="AF20" i="3"/>
  <c r="AF18" i="3"/>
  <c r="AF16" i="3"/>
  <c r="AF12" i="3"/>
  <c r="Y12" i="3"/>
  <c r="AF15" i="3"/>
  <c r="AF13" i="3"/>
  <c r="AF10" i="3" l="1"/>
</calcChain>
</file>

<file path=xl/sharedStrings.xml><?xml version="1.0" encoding="utf-8"?>
<sst xmlns="http://schemas.openxmlformats.org/spreadsheetml/2006/main" count="165" uniqueCount="118">
  <si>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</si>
  <si>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</si>
  <si>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</si>
  <si>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</si>
  <si>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</si>
  <si>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</si>
  <si>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</si>
  <si>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</si>
  <si>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</si>
  <si>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</si>
  <si>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</si>
  <si>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</si>
  <si>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</si>
  <si>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</si>
  <si>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</si>
  <si>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</si>
  <si>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</si>
  <si>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</si>
  <si>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</si>
  <si>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</si>
  <si>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</si>
  <si>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</si>
  <si>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</si>
  <si>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</si>
  <si>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</si>
  <si>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</si>
  <si>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</si>
  <si>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</si>
  <si>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</si>
  <si>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</si>
  <si>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</si>
  <si>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</si>
  <si>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</si>
  <si>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</si>
  <si>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</si>
  <si>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</si>
  <si>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</si>
  <si>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</si>
  <si>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</si>
  <si>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</si>
  <si>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</si>
  <si>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</si>
  <si>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</si>
  <si>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</si>
  <si>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</si>
  <si>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</si>
  <si>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</si>
  <si>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</si>
  <si>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</si>
  <si>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</si>
  <si>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</si>
  <si>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</si>
  <si>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</si>
  <si>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</si>
  <si>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</si>
  <si>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</si>
  <si>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</si>
  <si>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</si>
  <si>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</si>
  <si>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</si>
  <si>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</si>
  <si>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</si>
  <si>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</si>
  <si>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Sacramento, CA 95814-5512</t>
  </si>
  <si>
    <t>Revised Forecast (2+7)</t>
  </si>
  <si>
    <t>Company Name</t>
  </si>
  <si>
    <t>Revised Forecast Total</t>
  </si>
  <si>
    <t>OR</t>
  </si>
  <si>
    <t>email to:</t>
  </si>
  <si>
    <t>Reporting Template for Month-Ahead Load Forecasts</t>
  </si>
  <si>
    <t>Enter the Year-Ahead Coincident Peak Demand Forecast by TAC Area provided by CPUC</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</si>
  <si>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</si>
  <si>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</si>
  <si>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</si>
  <si>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</si>
  <si>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</si>
  <si>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</si>
  <si>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</si>
  <si>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</si>
  <si>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</si>
  <si>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</si>
  <si>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</si>
  <si>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</si>
  <si>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</si>
  <si>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</si>
  <si>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</si>
  <si>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</si>
  <si>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</si>
  <si>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</si>
  <si>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6a</t>
  </si>
  <si>
    <t>6b</t>
  </si>
  <si>
    <t>PGE-CCA</t>
  </si>
  <si>
    <t>SCE-CCA</t>
  </si>
  <si>
    <t>SCE-ESPS</t>
  </si>
  <si>
    <t>PGE-ESPS</t>
  </si>
  <si>
    <t>4a</t>
  </si>
  <si>
    <t>4b</t>
  </si>
  <si>
    <t>http://www.cpuc.ca.gov/PUC/energy/Procurement/RA/ra_compliance_materials.htm</t>
  </si>
  <si>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or service area difference adjustment, then enter the difference between the sum of the "Submitted Forecast" and "CEC Adjustment for Plausibility" (or service area) Columns, and your new expected load.  IOUs are expected to adjust their forecast as needed to account for direct access customers who are known to be returning to bundled service.  </t>
  </si>
  <si>
    <t>Coincidence Adjustment Factors</t>
  </si>
  <si>
    <t>Revised Forecast (YAF)/CF/Trans Losses+Load Migration</t>
  </si>
  <si>
    <t>For general  instructions and filing dates, see the current year RA Filing Guide at:</t>
  </si>
  <si>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 </t>
    </r>
  </si>
  <si>
    <r>
      <t xml:space="preserve">Net Change in Load plus Trans. Losses &amp; UFE. </t>
    </r>
    <r>
      <rPr>
        <b/>
        <sz val="14"/>
        <rFont val="Arial"/>
        <family val="2"/>
      </rPr>
      <t>To be entered in Table 4 of the RA template</t>
    </r>
  </si>
  <si>
    <t>rafiling@energy.ca.gov</t>
  </si>
  <si>
    <t>Year Ahead Forecast Coincidence Factors</t>
  </si>
  <si>
    <r>
      <t>Enter Differences in Migrating Load from that assumed in the year-ahead forecast (</t>
    </r>
    <r>
      <rPr>
        <b/>
        <u/>
        <sz val="12"/>
        <rFont val="Arial"/>
        <family val="2"/>
      </rPr>
      <t>Noncoincident peak with distribution losses only</t>
    </r>
    <r>
      <rPr>
        <b/>
        <sz val="12"/>
        <rFont val="Arial"/>
        <family val="2"/>
      </rPr>
      <t>). Enter migrating CCA load separately from ESP load.</t>
    </r>
  </si>
  <si>
    <t>Miguel Cerrutti</t>
  </si>
  <si>
    <t>Miguel.Cerrutti@energy.ca.gov</t>
  </si>
  <si>
    <t>Technical questions relating to this data request should be directed to Miguel Cerrutti of the Demand Analysis Office at (916) 654-4761 or by email at Miguel.Cerrutti@energy.ca.gov.</t>
  </si>
  <si>
    <t>1516 Ninth Street, MS-22</t>
  </si>
  <si>
    <t xml:space="preserve">Data Request for 2017 Resource Adequacy </t>
  </si>
  <si>
    <t>SDGE-ESPS</t>
  </si>
  <si>
    <t>SDGE-CCA</t>
  </si>
  <si>
    <t>5a</t>
  </si>
  <si>
    <t>5b</t>
  </si>
  <si>
    <t>Revised 2017 Month Ahead Forecasts for Filing Month:</t>
  </si>
  <si>
    <t>GenESP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</si>
</sst>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3" formatCode="_(* #,##0.00_);_(* \(#,##0.00\);_(* &quot;-&quot;??_);_(@_)"/>
    <numFmt numFmtId="164" formatCode="0.0000"/>
    <numFmt numFmtId="165" formatCode="0.000"/>
    <numFmt numFmtId="166" formatCode="mm/dd/yyyy"/>
    <numFmt numFmtId="167" formatCode="#,##0\ %_);[Red]\(#,##0\ %\)"/>
    <numFmt numFmtId="168" formatCode="mmmm\ dd\,\ yyyy"/>
    <numFmt numFmtId="169" formatCode="#,##0.0"/>
    <numFmt numFmtId="170" formatCode="#,##0.00&quot; $&quot;;\-#,##0.00&quot; $&quot;"/>
    <numFmt numFmtId="171" formatCode="_-* #,##0.0_-;\-* #,##0.0_-;_-* &quot;-&quot;??_-;_-@_-"/>
    <numFmt numFmtId="172" formatCode="m\-d\-yy"/>
    <numFmt numFmtId="173" formatCode="0.00_)"/>
    <numFmt numFmtId="174" formatCode="[$-409]mmmm\-yy;@"/>
    <numFmt numFmtId="175" formatCode="#,##0.000"/>
  </numFmts>
  <fonts count="26">
    <font>
      <sz val="10"/>
      <name val="Arial"/>
    </font>
    <font>
      <sz val="10"/>
      <name val="Arial"/>
      <family val="2"/>
    </font>
    <font>
      <sz val="12"/>
      <name val="Times New Roman"/>
      <family val="1"/>
    </font>
    <font>
      <u/>
      <sz val="10"/>
      <color indexed="12"/>
      <name val="Arial"/>
      <family val="2"/>
    </font>
    <font>
      <sz val="8"/>
      <name val="Arial"/>
      <family val="2"/>
    </font>
    <font>
      <b/>
      <sz val="12"/>
      <name val="Arial"/>
      <family val="2"/>
    </font>
    <font>
      <sz val="12"/>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8"/>
      <color indexed="12"/>
      <name val="Arial"/>
      <family val="2"/>
    </font>
    <font>
      <b/>
      <sz val="8"/>
      <name val="Arial"/>
      <family val="2"/>
    </font>
    <font>
      <b/>
      <sz val="10"/>
      <name val="Arial"/>
      <family val="2"/>
    </font>
    <font>
      <sz val="10"/>
      <name val="Arial"/>
      <family val="2"/>
    </font>
    <font>
      <b/>
      <sz val="14"/>
      <name val="Arial"/>
      <family val="2"/>
    </font>
    <font>
      <sz val="12"/>
      <name val="Palatino"/>
      <family val="1"/>
    </font>
    <font>
      <b/>
      <i/>
      <sz val="14"/>
      <name val="Arial"/>
      <family val="2"/>
    </font>
    <font>
      <u/>
      <sz val="14"/>
      <color indexed="12"/>
      <name val="Arial"/>
      <family val="2"/>
    </font>
    <font>
      <b/>
      <u/>
      <sz val="12"/>
      <name val="Arial"/>
      <family val="2"/>
    </font>
    <font>
      <u/>
      <sz val="14"/>
      <color theme="4"/>
      <name val="Arial"/>
      <family val="2"/>
    </font>
    <font>
      <u/>
      <sz val="12"/>
      <color theme="4"/>
      <name val="Arial"/>
      <family val="2"/>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8">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172" fontId="7" fillId="2" borderId="1">
      <alignment horizontal="center" vertical="center"/>
    </xf>
    <xf numFmtId="43" fontId="1" fillId="0" borderId="0" applyFont="0" applyFill="0" applyBorder="0" applyAlignment="0" applyProtection="0"/>
    <xf numFmtId="6" fontId="8" fillId="0" borderId="0">
      <protection locked="0"/>
    </xf>
    <xf numFmtId="168" fontId="2" fillId="0" borderId="0" applyFont="0" applyFill="0" applyBorder="0" applyAlignment="0" applyProtection="0"/>
    <xf numFmtId="166" fontId="2" fillId="0" borderId="0" applyFont="0" applyFill="0" applyBorder="0" applyAlignment="0" applyProtection="0"/>
    <xf numFmtId="171" fontId="1" fillId="0" borderId="0">
      <protection locked="0"/>
    </xf>
    <xf numFmtId="38" fontId="9" fillId="3" borderId="0" applyNumberFormat="0" applyBorder="0" applyAlignment="0" applyProtection="0"/>
    <xf numFmtId="0" fontId="10" fillId="0" borderId="0" applyNumberFormat="0" applyFill="0" applyBorder="0" applyAlignment="0" applyProtection="0"/>
    <xf numFmtId="170" fontId="1" fillId="0" borderId="0">
      <protection locked="0"/>
    </xf>
    <xf numFmtId="170" fontId="1" fillId="0" borderId="0">
      <protection locked="0"/>
    </xf>
    <xf numFmtId="0" fontId="11" fillId="0" borderId="2" applyNumberFormat="0" applyFill="0" applyAlignment="0" applyProtection="0"/>
    <xf numFmtId="0" fontId="3"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73" fontId="13" fillId="0" borderId="0"/>
    <xf numFmtId="0" fontId="14" fillId="0" borderId="0"/>
    <xf numFmtId="9" fontId="1" fillId="0" borderId="0" applyFont="0" applyFill="0" applyBorder="0" applyAlignment="0" applyProtection="0"/>
    <xf numFmtId="167" fontId="2" fillId="0" borderId="0" applyFont="0" applyFill="0" applyBorder="0" applyAlignment="0" applyProtection="0"/>
    <xf numFmtId="10" fontId="1" fillId="0" borderId="0" applyFont="0" applyFill="0" applyBorder="0" applyAlignment="0" applyProtection="0"/>
    <xf numFmtId="170" fontId="1" fillId="0" borderId="4">
      <protection locked="0"/>
    </xf>
    <xf numFmtId="37" fontId="9" fillId="5" borderId="0" applyNumberFormat="0" applyBorder="0" applyAlignment="0" applyProtection="0"/>
    <xf numFmtId="37" fontId="4" fillId="0" borderId="0"/>
    <xf numFmtId="3" fontId="15" fillId="0" borderId="2" applyProtection="0"/>
  </cellStyleXfs>
  <cellXfs count="113">
    <xf numFmtId="0" fontId="0" fillId="0" borderId="0" xfId="0"/>
    <xf numFmtId="0" fontId="6" fillId="0" borderId="0" xfId="0" applyFont="1" applyProtection="1">
      <protection locked="0"/>
    </xf>
    <xf numFmtId="3" fontId="5" fillId="0" borderId="0" xfId="0" applyNumberFormat="1" applyFont="1" applyAlignment="1" applyProtection="1">
      <alignment horizontal="center"/>
      <protection locked="0"/>
    </xf>
    <xf numFmtId="0" fontId="5" fillId="0" borderId="0" xfId="0" applyFont="1" applyProtection="1">
      <protection locked="0"/>
    </xf>
    <xf numFmtId="2" fontId="6" fillId="0" borderId="0" xfId="0" applyNumberFormat="1" applyFont="1" applyProtection="1">
      <protection locked="0"/>
    </xf>
    <xf numFmtId="169" fontId="6" fillId="0" borderId="0" xfId="0" applyNumberFormat="1" applyFont="1" applyProtection="1">
      <protection locked="0"/>
    </xf>
    <xf numFmtId="0" fontId="5" fillId="0" borderId="0" xfId="0" applyFont="1"/>
    <xf numFmtId="174" fontId="5" fillId="0" borderId="0" xfId="0" applyNumberFormat="1" applyFont="1"/>
    <xf numFmtId="174" fontId="0" fillId="0" borderId="0" xfId="0" applyNumberFormat="1"/>
    <xf numFmtId="3" fontId="16" fillId="0" borderId="0" xfId="16" applyNumberFormat="1" applyFont="1" applyBorder="1" applyAlignment="1">
      <alignment horizontal="center"/>
    </xf>
    <xf numFmtId="0" fontId="17" fillId="0" borderId="5" xfId="0" applyFont="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7" fillId="0" borderId="9" xfId="0" applyFont="1" applyFill="1" applyBorder="1" applyAlignment="1" applyProtection="1">
      <alignment horizontal="center" wrapText="1"/>
      <protection locked="0"/>
    </xf>
    <xf numFmtId="0" fontId="17" fillId="0" borderId="10" xfId="0" applyFont="1" applyFill="1" applyBorder="1" applyAlignment="1" applyProtection="1">
      <alignment horizontal="center" wrapText="1"/>
      <protection locked="0"/>
    </xf>
    <xf numFmtId="0" fontId="17" fillId="0" borderId="11" xfId="0" applyFont="1" applyFill="1" applyBorder="1" applyAlignment="1" applyProtection="1">
      <alignment horizontal="center" wrapText="1"/>
      <protection locked="0"/>
    </xf>
    <xf numFmtId="3" fontId="0" fillId="0" borderId="3" xfId="0" applyNumberFormat="1" applyBorder="1" applyAlignment="1">
      <alignment horizontal="center"/>
    </xf>
    <xf numFmtId="17" fontId="0" fillId="0" borderId="12" xfId="0" applyNumberFormat="1" applyBorder="1"/>
    <xf numFmtId="3" fontId="0" fillId="0" borderId="3" xfId="0" applyNumberFormat="1" applyBorder="1"/>
    <xf numFmtId="3" fontId="18" fillId="3" borderId="13" xfId="0" applyNumberFormat="1" applyFont="1" applyFill="1" applyBorder="1" applyAlignment="1" applyProtection="1">
      <alignment horizontal="center" vertical="top" wrapText="1"/>
      <protection locked="0"/>
    </xf>
    <xf numFmtId="3" fontId="0" fillId="0" borderId="14" xfId="0" applyNumberFormat="1" applyFill="1" applyBorder="1"/>
    <xf numFmtId="3" fontId="0" fillId="0" borderId="3" xfId="0" applyNumberFormat="1" applyFill="1" applyBorder="1"/>
    <xf numFmtId="3" fontId="0" fillId="0" borderId="0" xfId="0" applyNumberFormat="1" applyFill="1" applyBorder="1"/>
    <xf numFmtId="17" fontId="0" fillId="0" borderId="0" xfId="0" applyNumberFormat="1" applyFill="1" applyBorder="1"/>
    <xf numFmtId="3" fontId="18" fillId="0" borderId="0" xfId="0" applyNumberFormat="1" applyFont="1" applyFill="1" applyBorder="1" applyAlignment="1" applyProtection="1">
      <alignment horizontal="center" vertical="top" wrapText="1"/>
      <protection locked="0"/>
    </xf>
    <xf numFmtId="0" fontId="0" fillId="0" borderId="0" xfId="0" applyFill="1" applyBorder="1"/>
    <xf numFmtId="0" fontId="5" fillId="0" borderId="0" xfId="0" applyFont="1" applyAlignment="1" applyProtection="1">
      <alignment wrapText="1"/>
      <protection locked="0"/>
    </xf>
    <xf numFmtId="0" fontId="5" fillId="0" borderId="0" xfId="0" applyFont="1" applyAlignment="1" applyProtection="1">
      <protection locked="0"/>
    </xf>
    <xf numFmtId="3" fontId="5" fillId="0" borderId="3" xfId="0" applyNumberFormat="1" applyFont="1" applyBorder="1" applyAlignment="1" applyProtection="1">
      <alignment horizontal="center"/>
      <protection locked="0"/>
    </xf>
    <xf numFmtId="0" fontId="5" fillId="0" borderId="3" xfId="0" applyFont="1" applyBorder="1" applyProtection="1">
      <protection locked="0"/>
    </xf>
    <xf numFmtId="169" fontId="5" fillId="0" borderId="3" xfId="0" applyNumberFormat="1" applyFont="1" applyBorder="1" applyAlignment="1" applyProtection="1">
      <alignment horizontal="center" vertical="top" wrapText="1"/>
      <protection locked="0"/>
    </xf>
    <xf numFmtId="169" fontId="6" fillId="0" borderId="3" xfId="0" applyNumberFormat="1" applyFont="1" applyBorder="1" applyProtection="1">
      <protection locked="0"/>
    </xf>
    <xf numFmtId="0" fontId="5" fillId="0" borderId="3" xfId="0" applyFont="1" applyBorder="1" applyAlignment="1" applyProtection="1">
      <alignment horizontal="center"/>
      <protection locked="0"/>
    </xf>
    <xf numFmtId="0" fontId="5"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xf numFmtId="0" fontId="0" fillId="0" borderId="0" xfId="0" applyFill="1" applyBorder="1" applyAlignment="1">
      <alignment horizontal="left"/>
    </xf>
    <xf numFmtId="0" fontId="17" fillId="0" borderId="0" xfId="0" applyFont="1" applyFill="1" applyBorder="1" applyAlignment="1">
      <alignment horizontal="right"/>
    </xf>
    <xf numFmtId="0" fontId="0" fillId="0" borderId="3" xfId="0" applyFill="1" applyBorder="1" applyAlignment="1">
      <alignment horizontal="right"/>
    </xf>
    <xf numFmtId="0" fontId="17" fillId="0" borderId="0" xfId="0" applyFont="1" applyFill="1" applyBorder="1" applyAlignment="1">
      <alignment horizontal="left"/>
    </xf>
    <xf numFmtId="0" fontId="0" fillId="0" borderId="0" xfId="0" applyFill="1" applyBorder="1" applyAlignment="1">
      <alignment horizontal="right"/>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18" fillId="0" borderId="0" xfId="0" applyFont="1" applyFill="1" applyBorder="1" applyAlignment="1">
      <alignment horizontal="right"/>
    </xf>
    <xf numFmtId="14" fontId="0" fillId="0" borderId="3" xfId="0" applyNumberFormat="1" applyFill="1" applyBorder="1" applyAlignment="1">
      <alignment horizontal="right"/>
    </xf>
    <xf numFmtId="0" fontId="0" fillId="0" borderId="0" xfId="0" applyFill="1" applyBorder="1" applyAlignment="1">
      <alignment horizontal="right" vertical="center"/>
    </xf>
    <xf numFmtId="0" fontId="3" fillId="0" borderId="3" xfId="12" applyFill="1" applyBorder="1" applyAlignment="1" applyProtection="1">
      <alignment horizontal="right"/>
    </xf>
    <xf numFmtId="0" fontId="0" fillId="0" borderId="15" xfId="0" applyBorder="1"/>
    <xf numFmtId="0" fontId="20" fillId="0" borderId="16" xfId="0" applyFont="1" applyBorder="1" applyAlignment="1">
      <alignment vertical="top" wrapText="1"/>
    </xf>
    <xf numFmtId="0" fontId="0" fillId="0" borderId="16" xfId="0" applyBorder="1"/>
    <xf numFmtId="0" fontId="0" fillId="0" borderId="17" xfId="0" applyBorder="1"/>
    <xf numFmtId="0" fontId="0" fillId="0" borderId="18" xfId="0" applyBorder="1"/>
    <xf numFmtId="0" fontId="19" fillId="0" borderId="0" xfId="0" applyFont="1" applyBorder="1" applyAlignment="1">
      <alignment horizontal="center" vertical="top" wrapText="1"/>
    </xf>
    <xf numFmtId="0" fontId="0" fillId="0" borderId="0" xfId="0" applyBorder="1"/>
    <xf numFmtId="0" fontId="0" fillId="0" borderId="19" xfId="0" applyBorder="1"/>
    <xf numFmtId="0" fontId="21" fillId="0" borderId="0" xfId="0" applyFont="1" applyBorder="1" applyAlignment="1">
      <alignment horizontal="center" vertical="top" wrapText="1"/>
    </xf>
    <xf numFmtId="0" fontId="20"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xf numFmtId="0" fontId="6" fillId="0" borderId="0" xfId="0" applyFont="1" applyBorder="1" applyAlignment="1">
      <alignment wrapText="1"/>
    </xf>
    <xf numFmtId="15" fontId="0" fillId="0" borderId="0" xfId="0" applyNumberFormat="1" applyBorder="1"/>
    <xf numFmtId="0" fontId="0" fillId="0" borderId="20" xfId="0" applyBorder="1"/>
    <xf numFmtId="0" fontId="0" fillId="0" borderId="21" xfId="0" applyBorder="1"/>
    <xf numFmtId="0" fontId="0" fillId="0" borderId="22" xfId="0" applyBorder="1"/>
    <xf numFmtId="0" fontId="0" fillId="0" borderId="0" xfId="0" applyAlignment="1">
      <alignment horizontal="center"/>
    </xf>
    <xf numFmtId="0" fontId="22" fillId="0" borderId="0" xfId="12" applyFont="1" applyBorder="1" applyAlignment="1" applyProtection="1">
      <alignment vertical="top" wrapText="1"/>
    </xf>
    <xf numFmtId="39" fontId="5" fillId="0" borderId="3" xfId="0" applyNumberFormat="1" applyFont="1" applyFill="1" applyBorder="1" applyAlignment="1" applyProtection="1">
      <alignment horizontal="center"/>
      <protection locked="0"/>
    </xf>
    <xf numFmtId="2" fontId="6" fillId="0" borderId="3" xfId="0" applyNumberFormat="1" applyFont="1" applyBorder="1" applyProtection="1">
      <protection locked="0"/>
    </xf>
    <xf numFmtId="2" fontId="6" fillId="6" borderId="3" xfId="0" applyNumberFormat="1" applyFont="1" applyFill="1" applyBorder="1" applyProtection="1">
      <protection locked="0"/>
    </xf>
    <xf numFmtId="4" fontId="6" fillId="0" borderId="3" xfId="0" applyNumberFormat="1" applyFont="1" applyBorder="1" applyProtection="1">
      <protection locked="0"/>
    </xf>
    <xf numFmtId="4" fontId="6" fillId="6" borderId="3" xfId="0" applyNumberFormat="1" applyFont="1" applyFill="1" applyBorder="1" applyProtection="1">
      <protection locked="0"/>
    </xf>
    <xf numFmtId="165" fontId="6" fillId="0" borderId="0" xfId="0" applyNumberFormat="1" applyFont="1" applyProtection="1">
      <protection locked="0"/>
    </xf>
    <xf numFmtId="164" fontId="6" fillId="0" borderId="0" xfId="0" applyNumberFormat="1" applyFont="1" applyProtection="1">
      <protection locked="0"/>
    </xf>
    <xf numFmtId="14" fontId="5" fillId="0" borderId="0" xfId="0" applyNumberFormat="1" applyFont="1" applyBorder="1" applyAlignment="1">
      <alignment horizontal="left" vertical="top" wrapText="1"/>
    </xf>
    <xf numFmtId="0" fontId="6" fillId="0" borderId="0" xfId="0" applyFont="1"/>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10" fontId="6" fillId="0" borderId="0" xfId="17" applyNumberFormat="1" applyFont="1" applyProtection="1">
      <protection locked="0"/>
    </xf>
    <xf numFmtId="3" fontId="5" fillId="0" borderId="23" xfId="0" applyNumberFormat="1" applyFont="1" applyBorder="1" applyAlignment="1" applyProtection="1">
      <alignment horizontal="center"/>
      <protection locked="0"/>
    </xf>
    <xf numFmtId="43" fontId="6" fillId="0" borderId="0" xfId="2" applyFont="1" applyProtection="1">
      <protection locked="0"/>
    </xf>
    <xf numFmtId="4" fontId="6" fillId="0" borderId="0" xfId="0" applyNumberFormat="1" applyFont="1" applyProtection="1">
      <protection locked="0"/>
    </xf>
    <xf numFmtId="0" fontId="5" fillId="0" borderId="3" xfId="0" applyFont="1" applyBorder="1" applyAlignment="1" applyProtection="1">
      <alignment horizontal="center" wrapText="1"/>
      <protection locked="0"/>
    </xf>
    <xf numFmtId="0" fontId="18" fillId="0" borderId="3" xfId="0" applyFont="1" applyFill="1" applyBorder="1" applyAlignment="1">
      <alignment horizontal="right"/>
    </xf>
    <xf numFmtId="0" fontId="24" fillId="0" borderId="0" xfId="12" applyFont="1" applyBorder="1" applyAlignment="1" applyProtection="1">
      <alignment vertical="top" wrapText="1"/>
    </xf>
    <xf numFmtId="0" fontId="25" fillId="0" borderId="0" xfId="12" applyFont="1" applyBorder="1" applyAlignment="1" applyProtection="1">
      <alignment vertical="top" wrapText="1"/>
    </xf>
    <xf numFmtId="175" fontId="6" fillId="6" borderId="3" xfId="0" applyNumberFormat="1" applyFont="1" applyFill="1" applyBorder="1" applyProtection="1">
      <protection locked="0"/>
    </xf>
    <xf numFmtId="3" fontId="5" fillId="0" borderId="23" xfId="0" applyNumberFormat="1" applyFont="1" applyBorder="1" applyAlignment="1" applyProtection="1">
      <alignment horizontal="center" wrapText="1"/>
      <protection locked="0"/>
    </xf>
    <xf numFmtId="0" fontId="0" fillId="0" borderId="24" xfId="0" applyBorder="1" applyAlignment="1">
      <alignment horizontal="center" wrapText="1"/>
    </xf>
    <xf numFmtId="0" fontId="0" fillId="0" borderId="14" xfId="0" applyBorder="1" applyAlignment="1">
      <alignment horizontal="center" wrapText="1"/>
    </xf>
    <xf numFmtId="3" fontId="5" fillId="0" borderId="23" xfId="0" applyNumberFormat="1" applyFont="1" applyBorder="1" applyAlignment="1" applyProtection="1">
      <alignment horizontal="center"/>
      <protection locked="0"/>
    </xf>
    <xf numFmtId="3" fontId="5" fillId="0" borderId="24" xfId="0" applyNumberFormat="1" applyFont="1" applyBorder="1" applyAlignment="1" applyProtection="1">
      <alignment horizontal="center"/>
      <protection locked="0"/>
    </xf>
    <xf numFmtId="3" fontId="5" fillId="0" borderId="14" xfId="0" applyNumberFormat="1" applyFont="1" applyBorder="1" applyAlignment="1" applyProtection="1">
      <alignment horizontal="center"/>
      <protection locked="0"/>
    </xf>
    <xf numFmtId="0" fontId="5" fillId="0" borderId="23"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0" fontId="5" fillId="0" borderId="0" xfId="0" applyFont="1" applyAlignment="1" applyProtection="1">
      <alignment horizontal="center" wrapText="1"/>
      <protection locked="0"/>
    </xf>
    <xf numFmtId="169" fontId="5" fillId="0" borderId="23" xfId="0" applyNumberFormat="1" applyFont="1" applyBorder="1" applyAlignment="1" applyProtection="1">
      <alignment horizontal="center" vertical="top" wrapText="1"/>
      <protection locked="0"/>
    </xf>
    <xf numFmtId="169" fontId="5" fillId="0" borderId="24" xfId="0" applyNumberFormat="1" applyFont="1" applyBorder="1" applyAlignment="1" applyProtection="1">
      <alignment horizontal="center" vertical="top" wrapText="1"/>
      <protection locked="0"/>
    </xf>
    <xf numFmtId="169" fontId="5" fillId="0" borderId="14" xfId="0" applyNumberFormat="1" applyFont="1" applyBorder="1" applyAlignment="1" applyProtection="1">
      <alignment horizontal="center" vertical="top" wrapText="1"/>
      <protection locked="0"/>
    </xf>
    <xf numFmtId="0" fontId="0" fillId="0" borderId="14" xfId="0" applyBorder="1" applyAlignment="1">
      <alignment horizontal="center" vertical="top" wrapText="1"/>
    </xf>
    <xf numFmtId="0" fontId="0" fillId="0" borderId="14" xfId="0" applyBorder="1" applyAlignment="1">
      <alignment horizontal="center"/>
    </xf>
    <xf numFmtId="2" fontId="5" fillId="0" borderId="23" xfId="0" applyNumberFormat="1" applyFont="1" applyBorder="1" applyAlignment="1" applyProtection="1">
      <alignment horizontal="center" vertical="top" wrapText="1"/>
      <protection locked="0"/>
    </xf>
    <xf numFmtId="2" fontId="5" fillId="0" borderId="24" xfId="0" applyNumberFormat="1"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5" fillId="0" borderId="0" xfId="0" applyFont="1" applyAlignment="1">
      <alignment horizontal="center" wrapText="1"/>
    </xf>
    <xf numFmtId="3" fontId="17" fillId="0" borderId="25" xfId="16" applyNumberFormat="1" applyFont="1" applyFill="1" applyBorder="1" applyAlignment="1">
      <alignment horizontal="center"/>
    </xf>
    <xf numFmtId="3" fontId="17" fillId="0" borderId="26" xfId="16" applyNumberFormat="1" applyFont="1" applyFill="1" applyBorder="1" applyAlignment="1">
      <alignment horizontal="center"/>
    </xf>
    <xf numFmtId="3" fontId="17" fillId="0" borderId="27" xfId="16" applyNumberFormat="1" applyFont="1" applyFill="1" applyBorder="1" applyAlignment="1">
      <alignment horizontal="center"/>
    </xf>
  </cellXfs>
  <cellStyles count="24">
    <cellStyle name="Actual Date" xfId="1"/>
    <cellStyle name="Comma" xfId="2" builtinId="3"/>
    <cellStyle name="Date" xfId="3"/>
    <cellStyle name="Date Long" xfId="4"/>
    <cellStyle name="Date Short" xfId="5"/>
    <cellStyle name="Fixed" xfId="6"/>
    <cellStyle name="Grey" xfId="7"/>
    <cellStyle name="HEADER" xfId="8"/>
    <cellStyle name="Heading1" xfId="9"/>
    <cellStyle name="Heading2" xfId="10"/>
    <cellStyle name="HIGHLIGHT" xfId="11"/>
    <cellStyle name="Hyperlink" xfId="12" builtinId="8"/>
    <cellStyle name="Input [yellow]" xfId="13"/>
    <cellStyle name="no dec" xfId="14"/>
    <cellStyle name="Normal" xfId="0" builtinId="0"/>
    <cellStyle name="Normal - Style1" xfId="15"/>
    <cellStyle name="Normal_AppendixF1" xfId="16"/>
    <cellStyle name="Percent" xfId="17" builtinId="5"/>
    <cellStyle name="Percent (0)" xfId="18"/>
    <cellStyle name="Percent [2]" xfId="19"/>
    <cellStyle name="Total" xfId="20" builtinId="25" customBuiltin="1"/>
    <cellStyle name="Unprot" xfId="21"/>
    <cellStyle name="Unprot$" xfId="22"/>
    <cellStyle name="Unprotect"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0</xdr:col>
      <xdr:colOff>47626</xdr:colOff>
      <xdr:row>1</xdr:row>
      <xdr:rowOff>133350</xdr:rowOff>
    </xdr:from>
    <xdr:ext cx="6267450" cy="4352925"/>
    <xdr:sp macro="" textlink="">
      <xdr:nvSpPr>
        <xdr:cNvPr id="2" name="TextBox 1"/>
        <xdr:cNvSpPr txBox="1"/>
      </xdr:nvSpPr>
      <xdr:spPr>
        <a:xfrm>
          <a:off x="47626" y="295275"/>
          <a:ext cx="6267450" cy="435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Describe generally the methods, data,</a:t>
          </a:r>
          <a:r>
            <a:rPr lang="en-US" sz="1100" baseline="0">
              <a:solidFill>
                <a:schemeClr val="tx1"/>
              </a:solidFill>
              <a:latin typeface="+mn-lt"/>
              <a:ea typeface="+mn-ea"/>
              <a:cs typeface="+mn-cs"/>
            </a:rPr>
            <a:t> and assumptions</a:t>
          </a:r>
          <a:r>
            <a:rPr lang="en-US" sz="1100">
              <a:solidFill>
                <a:schemeClr val="tx1"/>
              </a:solidFill>
              <a:latin typeface="+mn-lt"/>
              <a:ea typeface="+mn-ea"/>
              <a:cs typeface="+mn-cs"/>
            </a:rPr>
            <a:t> to project</a:t>
          </a:r>
          <a:r>
            <a:rPr lang="en-US" sz="1100" baseline="0">
              <a:solidFill>
                <a:schemeClr val="tx1"/>
              </a:solidFill>
              <a:latin typeface="+mn-lt"/>
              <a:ea typeface="+mn-ea"/>
              <a:cs typeface="+mn-cs"/>
            </a:rPr>
            <a:t> load migration . </a:t>
          </a:r>
          <a:r>
            <a:rPr lang="en-US" sz="1100">
              <a:solidFill>
                <a:schemeClr val="tx1"/>
              </a:solidFill>
              <a:latin typeface="+mn-lt"/>
              <a:ea typeface="+mn-ea"/>
              <a:cs typeface="+mn-cs"/>
            </a:rPr>
            <a:t>Describe</a:t>
          </a:r>
          <a:r>
            <a:rPr lang="en-US" sz="1100" baseline="0">
              <a:solidFill>
                <a:schemeClr val="tx1"/>
              </a:solidFill>
              <a:latin typeface="+mn-lt"/>
              <a:ea typeface="+mn-ea"/>
              <a:cs typeface="+mn-cs"/>
            </a:rPr>
            <a:t> a</a:t>
          </a:r>
          <a:r>
            <a:rPr lang="en-US" sz="1100">
              <a:solidFill>
                <a:schemeClr val="tx1"/>
              </a:solidFill>
              <a:latin typeface="+mn-lt"/>
              <a:ea typeface="+mn-ea"/>
              <a:cs typeface="+mn-cs"/>
            </a:rPr>
            <a:t>ny special considerations for the current forecast period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02705\Wk_D\Glen_RMT\Received\Glen_Budget_2004_0328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02705\Wk_D\3_Cities\Load_Pl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efreshError="1">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1" refreshError="1"/>
      <sheetData sheetId="2" refreshError="1"/>
      <sheetData sheetId="3" refreshError="1">
        <row r="35">
          <cell r="J35" t="str">
            <v>Grayson 3</v>
          </cell>
        </row>
      </sheetData>
      <sheetData sheetId="4" refreshError="1">
        <row r="20">
          <cell r="P20">
            <v>1</v>
          </cell>
          <cell r="Q20">
            <v>2</v>
          </cell>
          <cell r="R20">
            <v>5</v>
          </cell>
          <cell r="S20">
            <v>31</v>
          </cell>
        </row>
        <row r="21">
          <cell r="E21">
            <v>73</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ngInstructions"/>
      <sheetName val="Certification"/>
      <sheetName val="Load Forecast"/>
      <sheetName val="Supporting Data"/>
      <sheetName val="Methods"/>
    </sheetNames>
    <sheetDataSet>
      <sheetData sheetId="0"/>
      <sheetData sheetId="1">
        <row r="4">
          <cell r="B4" t="str">
            <v>LSE NAME</v>
          </cell>
        </row>
      </sheetData>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refreshError="1">
        <row r="10">
          <cell r="N10">
            <v>37012</v>
          </cell>
          <cell r="O10">
            <v>10.142266666666666</v>
          </cell>
        </row>
        <row r="11">
          <cell r="N11">
            <v>37043</v>
          </cell>
          <cell r="O11">
            <v>10.142266666666666</v>
          </cell>
        </row>
        <row r="12">
          <cell r="N12">
            <v>37073</v>
          </cell>
          <cell r="O12">
            <v>10.142266666666666</v>
          </cell>
        </row>
        <row r="13">
          <cell r="N13">
            <v>37104</v>
          </cell>
          <cell r="O13">
            <v>6.8299666666666674</v>
          </cell>
        </row>
        <row r="14">
          <cell r="N14">
            <v>37135</v>
          </cell>
          <cell r="O14">
            <v>6.8299666666666674</v>
          </cell>
        </row>
        <row r="15">
          <cell r="N15">
            <v>37165</v>
          </cell>
          <cell r="O15">
            <v>6.8299666666666674</v>
          </cell>
        </row>
        <row r="16">
          <cell r="N16">
            <v>37196</v>
          </cell>
          <cell r="O16">
            <v>4.082933333333334</v>
          </cell>
        </row>
        <row r="17">
          <cell r="N17">
            <v>37226</v>
          </cell>
          <cell r="O17">
            <v>4.082933333333334</v>
          </cell>
        </row>
        <row r="18">
          <cell r="N18">
            <v>37257</v>
          </cell>
          <cell r="O18">
            <v>4.082933333333334</v>
          </cell>
        </row>
        <row r="19">
          <cell r="N19">
            <v>37288</v>
          </cell>
          <cell r="O19">
            <v>4.6095666666666668</v>
          </cell>
        </row>
        <row r="20">
          <cell r="N20">
            <v>37316</v>
          </cell>
          <cell r="O20">
            <v>4.6095666666666668</v>
          </cell>
        </row>
        <row r="21">
          <cell r="N21">
            <v>37347</v>
          </cell>
          <cell r="O21">
            <v>4.6095666666666668</v>
          </cell>
        </row>
        <row r="22">
          <cell r="N22">
            <v>37377</v>
          </cell>
          <cell r="O22">
            <v>4.3472666666666671</v>
          </cell>
        </row>
        <row r="23">
          <cell r="N23">
            <v>37408</v>
          </cell>
          <cell r="O23">
            <v>4.3472666666666671</v>
          </cell>
        </row>
        <row r="24">
          <cell r="N24">
            <v>37438</v>
          </cell>
          <cell r="O24">
            <v>4.3472666666666671</v>
          </cell>
        </row>
        <row r="25">
          <cell r="N25">
            <v>37469</v>
          </cell>
          <cell r="O25">
            <v>5.2215999999999996</v>
          </cell>
        </row>
        <row r="26">
          <cell r="N26">
            <v>37500</v>
          </cell>
          <cell r="O26">
            <v>5.2215999999999996</v>
          </cell>
        </row>
        <row r="27">
          <cell r="N27">
            <v>37530</v>
          </cell>
          <cell r="O27">
            <v>5.2215999999999996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9.9313490000000026</v>
          </cell>
        </row>
        <row r="35">
          <cell r="N35">
            <v>37773</v>
          </cell>
          <cell r="O35">
            <v>9.9313490000000026</v>
          </cell>
        </row>
        <row r="36">
          <cell r="N36">
            <v>37803</v>
          </cell>
          <cell r="O36">
            <v>9.9313490000000026</v>
          </cell>
        </row>
        <row r="37">
          <cell r="N37">
            <v>37834</v>
          </cell>
          <cell r="O37">
            <v>8.5027086666666669</v>
          </cell>
        </row>
        <row r="38">
          <cell r="N38">
            <v>37865</v>
          </cell>
          <cell r="O38">
            <v>8.5027086666666669</v>
          </cell>
        </row>
        <row r="39">
          <cell r="N39">
            <v>37895</v>
          </cell>
          <cell r="O39">
            <v>8.5027086666666669</v>
          </cell>
        </row>
        <row r="40">
          <cell r="N40">
            <v>37926</v>
          </cell>
          <cell r="O40">
            <v>8.6537853333333334</v>
          </cell>
        </row>
        <row r="41">
          <cell r="N41">
            <v>37956</v>
          </cell>
          <cell r="O41">
            <v>8.6537853333333334</v>
          </cell>
        </row>
        <row r="42">
          <cell r="N42">
            <v>37987</v>
          </cell>
          <cell r="O42">
            <v>8.6537853333333334</v>
          </cell>
        </row>
        <row r="43">
          <cell r="N43">
            <v>38018</v>
          </cell>
          <cell r="O43">
            <v>9.0159016666666663</v>
          </cell>
        </row>
        <row r="44">
          <cell r="N44">
            <v>38047</v>
          </cell>
          <cell r="O44">
            <v>9.0159016666666663</v>
          </cell>
        </row>
        <row r="45">
          <cell r="N45">
            <v>38078</v>
          </cell>
          <cell r="O45">
            <v>9.0159016666666663</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7.3724600000000011</v>
          </cell>
        </row>
        <row r="53">
          <cell r="N53">
            <v>38322</v>
          </cell>
          <cell r="O53">
            <v>7.3724600000000011</v>
          </cell>
        </row>
        <row r="54">
          <cell r="N54">
            <v>38353</v>
          </cell>
          <cell r="O54">
            <v>7.3724600000000011</v>
          </cell>
        </row>
        <row r="55">
          <cell r="N55">
            <v>38384</v>
          </cell>
          <cell r="O55">
            <v>8.1456350000000004</v>
          </cell>
        </row>
        <row r="56">
          <cell r="N56">
            <v>38412</v>
          </cell>
          <cell r="O56">
            <v>8.1456350000000004</v>
          </cell>
        </row>
        <row r="57">
          <cell r="N57">
            <v>38443</v>
          </cell>
          <cell r="O57">
            <v>8.1456350000000004</v>
          </cell>
        </row>
        <row r="58">
          <cell r="N58">
            <v>38473</v>
          </cell>
          <cell r="O58">
            <v>7.7341900000000008</v>
          </cell>
        </row>
        <row r="59">
          <cell r="N59">
            <v>38504</v>
          </cell>
          <cell r="O59">
            <v>7.7341900000000008</v>
          </cell>
        </row>
        <row r="60">
          <cell r="N60">
            <v>38534</v>
          </cell>
          <cell r="O60">
            <v>7.7341900000000008</v>
          </cell>
        </row>
        <row r="61">
          <cell r="N61">
            <v>38565</v>
          </cell>
          <cell r="O61">
            <v>7.0229300000000014</v>
          </cell>
        </row>
        <row r="62">
          <cell r="N62">
            <v>38596</v>
          </cell>
          <cell r="O62">
            <v>7.0229300000000014</v>
          </cell>
        </row>
        <row r="63">
          <cell r="N63">
            <v>38626</v>
          </cell>
          <cell r="O63">
            <v>7.0229300000000014</v>
          </cell>
        </row>
        <row r="64">
          <cell r="N64">
            <v>38657</v>
          </cell>
          <cell r="O64">
            <v>7.0684766666666672</v>
          </cell>
        </row>
        <row r="65">
          <cell r="N65">
            <v>38687</v>
          </cell>
          <cell r="O65">
            <v>7.0684766666666672</v>
          </cell>
        </row>
        <row r="66">
          <cell r="N66">
            <v>38718</v>
          </cell>
          <cell r="O66">
            <v>7.0684766666666672</v>
          </cell>
        </row>
        <row r="67">
          <cell r="N67">
            <v>38749</v>
          </cell>
          <cell r="O67">
            <v>7.7811599999999999</v>
          </cell>
        </row>
        <row r="68">
          <cell r="N68">
            <v>38777</v>
          </cell>
          <cell r="O68">
            <v>7.7811599999999999</v>
          </cell>
        </row>
        <row r="69">
          <cell r="N69">
            <v>38808</v>
          </cell>
          <cell r="O69">
            <v>7.7811599999999999</v>
          </cell>
        </row>
        <row r="70">
          <cell r="N70">
            <v>38838</v>
          </cell>
          <cell r="O70">
            <v>7.3906583333333336</v>
          </cell>
        </row>
        <row r="71">
          <cell r="N71">
            <v>38869</v>
          </cell>
          <cell r="O71">
            <v>7.3906583333333336</v>
          </cell>
        </row>
        <row r="72">
          <cell r="N72">
            <v>38899</v>
          </cell>
          <cell r="O72">
            <v>7.3906583333333336</v>
          </cell>
        </row>
        <row r="73">
          <cell r="N73">
            <v>38930</v>
          </cell>
          <cell r="O73">
            <v>6.7523949999999999</v>
          </cell>
        </row>
        <row r="74">
          <cell r="N74">
            <v>38961</v>
          </cell>
          <cell r="O74">
            <v>6.7523949999999999</v>
          </cell>
        </row>
        <row r="75">
          <cell r="N75">
            <v>38991</v>
          </cell>
          <cell r="O75">
            <v>6.7523949999999999</v>
          </cell>
        </row>
        <row r="76">
          <cell r="N76">
            <v>39022</v>
          </cell>
          <cell r="O76">
            <v>6.7889950000000008</v>
          </cell>
        </row>
        <row r="77">
          <cell r="N77">
            <v>39052</v>
          </cell>
          <cell r="O77">
            <v>6.7889950000000008</v>
          </cell>
        </row>
      </sheetData>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rly"/>
      <sheetName val="Pasadena"/>
      <sheetName val="Glendale"/>
      <sheetName val="Burbank"/>
      <sheetName val="Output (not working yet)"/>
    </sheetNames>
    <sheetDataSet>
      <sheetData sheetId="0" refreshError="1">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161.41999999999999</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160.41999999999999</v>
          </cell>
          <cell r="F8174">
            <v>145</v>
          </cell>
        </row>
        <row r="8175">
          <cell r="E8175">
            <v>160.94999999999999</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159.47999999999999</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103.40439840000001</v>
          </cell>
          <cell r="F8210">
            <v>95</v>
          </cell>
        </row>
        <row r="8211">
          <cell r="E8211">
            <v>97.789796899999999</v>
          </cell>
          <cell r="F8211">
            <v>90</v>
          </cell>
        </row>
        <row r="8212">
          <cell r="E8212">
            <v>94.291499999999999</v>
          </cell>
          <cell r="F8212">
            <v>87</v>
          </cell>
        </row>
        <row r="8213">
          <cell r="E8213">
            <v>94.291796899999994</v>
          </cell>
          <cell r="F8213">
            <v>87</v>
          </cell>
        </row>
        <row r="8214">
          <cell r="E8214">
            <v>97.567703100000003</v>
          </cell>
          <cell r="F8214">
            <v>92</v>
          </cell>
        </row>
        <row r="8215">
          <cell r="E8215">
            <v>108.3468984</v>
          </cell>
          <cell r="F8215">
            <v>105</v>
          </cell>
        </row>
        <row r="8216">
          <cell r="E8216">
            <v>127.2068984</v>
          </cell>
          <cell r="F8216">
            <v>125</v>
          </cell>
        </row>
        <row r="8217">
          <cell r="E8217">
            <v>138.1824063</v>
          </cell>
          <cell r="F8217">
            <v>134</v>
          </cell>
        </row>
        <row r="8218">
          <cell r="E8218">
            <v>147.42129689999999</v>
          </cell>
          <cell r="F8218">
            <v>139</v>
          </cell>
        </row>
        <row r="8219">
          <cell r="E8219">
            <v>152.90350000000001</v>
          </cell>
          <cell r="F8219">
            <v>144</v>
          </cell>
        </row>
        <row r="8220">
          <cell r="E8220">
            <v>156.38900000000001</v>
          </cell>
          <cell r="F8220">
            <v>146</v>
          </cell>
        </row>
        <row r="8221">
          <cell r="E8221">
            <v>158.19740630000001</v>
          </cell>
          <cell r="F8221">
            <v>147</v>
          </cell>
        </row>
        <row r="8222">
          <cell r="E8222">
            <v>158.00279689999999</v>
          </cell>
          <cell r="F8222">
            <v>145</v>
          </cell>
        </row>
        <row r="8223">
          <cell r="E8223">
            <v>158.52099999999999</v>
          </cell>
          <cell r="F8223">
            <v>146</v>
          </cell>
        </row>
        <row r="8224">
          <cell r="E8224">
            <v>157.7942031</v>
          </cell>
          <cell r="F8224">
            <v>142</v>
          </cell>
        </row>
        <row r="8225">
          <cell r="E8225">
            <v>156.74770310000002</v>
          </cell>
          <cell r="F8225">
            <v>145</v>
          </cell>
        </row>
        <row r="8226">
          <cell r="E8226">
            <v>163.18140629999999</v>
          </cell>
          <cell r="F8226">
            <v>161</v>
          </cell>
        </row>
        <row r="8227">
          <cell r="E8227">
            <v>175.99040629999999</v>
          </cell>
          <cell r="F8227">
            <v>170</v>
          </cell>
        </row>
        <row r="8228">
          <cell r="E8228">
            <v>171.78129689999997</v>
          </cell>
          <cell r="F8228">
            <v>165</v>
          </cell>
        </row>
        <row r="8229">
          <cell r="E8229">
            <v>164.46259380000001</v>
          </cell>
          <cell r="F8229">
            <v>160</v>
          </cell>
        </row>
        <row r="8230">
          <cell r="E8230">
            <v>157.2177969</v>
          </cell>
          <cell r="F8230">
            <v>152</v>
          </cell>
        </row>
        <row r="8231">
          <cell r="E8231">
            <v>146.17590630000001</v>
          </cell>
          <cell r="F8231">
            <v>134</v>
          </cell>
        </row>
        <row r="8232">
          <cell r="E8232">
            <v>129.59929690000001</v>
          </cell>
          <cell r="F8232">
            <v>112</v>
          </cell>
        </row>
        <row r="8233">
          <cell r="E8233">
            <v>114.0156016</v>
          </cell>
          <cell r="F8233">
            <v>110</v>
          </cell>
        </row>
        <row r="8234">
          <cell r="E8234">
            <v>102.7075</v>
          </cell>
          <cell r="F8234">
            <v>92</v>
          </cell>
        </row>
        <row r="8235">
          <cell r="E8235">
            <v>96.800703099999993</v>
          </cell>
          <cell r="F8235">
            <v>87</v>
          </cell>
        </row>
        <row r="8236">
          <cell r="E8236">
            <v>94.171296900000002</v>
          </cell>
          <cell r="F8236">
            <v>84</v>
          </cell>
        </row>
        <row r="8237">
          <cell r="E8237">
            <v>93.5462031</v>
          </cell>
          <cell r="F8237">
            <v>84</v>
          </cell>
        </row>
        <row r="8238">
          <cell r="E8238">
            <v>96.605796900000001</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154.96990629999999</v>
          </cell>
          <cell r="F8244">
            <v>142</v>
          </cell>
        </row>
        <row r="8245">
          <cell r="E8245">
            <v>156.66849999999999</v>
          </cell>
          <cell r="F8245">
            <v>143</v>
          </cell>
        </row>
        <row r="8246">
          <cell r="E8246">
            <v>156.46720310000001</v>
          </cell>
          <cell r="F8246">
            <v>141</v>
          </cell>
        </row>
        <row r="8247">
          <cell r="E8247">
            <v>156.25800000000001</v>
          </cell>
          <cell r="F8247">
            <v>142</v>
          </cell>
        </row>
        <row r="8248">
          <cell r="E8248">
            <v>155.46120310000001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157.79690629999999</v>
          </cell>
          <cell r="F8253">
            <v>155</v>
          </cell>
        </row>
        <row r="8254">
          <cell r="E8254">
            <v>150.7982969</v>
          </cell>
          <cell r="F8254">
            <v>148</v>
          </cell>
        </row>
        <row r="8255">
          <cell r="E8255">
            <v>142.40640630000001</v>
          </cell>
          <cell r="F8255">
            <v>130</v>
          </cell>
        </row>
        <row r="8256">
          <cell r="E8256">
            <v>131.58799999999999</v>
          </cell>
          <cell r="F8256">
            <v>109</v>
          </cell>
        </row>
        <row r="8257">
          <cell r="E8257">
            <v>118.09760159999999</v>
          </cell>
          <cell r="F8257">
            <v>107</v>
          </cell>
        </row>
        <row r="8258">
          <cell r="E8258">
            <v>106.9247969</v>
          </cell>
          <cell r="F8258">
            <v>97</v>
          </cell>
        </row>
        <row r="8259">
          <cell r="E8259">
            <v>99.990398400000004</v>
          </cell>
          <cell r="F8259">
            <v>90</v>
          </cell>
        </row>
        <row r="8260">
          <cell r="E8260">
            <v>96.796000000000006</v>
          </cell>
          <cell r="F8260">
            <v>87</v>
          </cell>
        </row>
        <row r="8261">
          <cell r="E8261">
            <v>95.429601599999998</v>
          </cell>
          <cell r="F8261">
            <v>86</v>
          </cell>
        </row>
        <row r="8262">
          <cell r="E8262">
            <v>96.323203100000001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134.69920310000001</v>
          </cell>
          <cell r="F8269">
            <v>126</v>
          </cell>
        </row>
        <row r="8270">
          <cell r="E8270">
            <v>133.72159379999999</v>
          </cell>
          <cell r="F8270">
            <v>124</v>
          </cell>
        </row>
        <row r="8271">
          <cell r="E8271">
            <v>131.07599999999999</v>
          </cell>
          <cell r="F8271">
            <v>120</v>
          </cell>
        </row>
        <row r="8272">
          <cell r="E8272">
            <v>127.06399999999999</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146.33359379999999</v>
          </cell>
          <cell r="F8277">
            <v>143</v>
          </cell>
        </row>
        <row r="8278">
          <cell r="E8278">
            <v>142.048</v>
          </cell>
          <cell r="F8278">
            <v>138</v>
          </cell>
        </row>
        <row r="8279">
          <cell r="E8279">
            <v>136.90799999999999</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99.305601599999989</v>
          </cell>
          <cell r="F8283">
            <v>90</v>
          </cell>
        </row>
        <row r="8284">
          <cell r="E8284">
            <v>95.576796900000005</v>
          </cell>
          <cell r="F8284">
            <v>87</v>
          </cell>
        </row>
        <row r="8285">
          <cell r="E8285">
            <v>94.58</v>
          </cell>
          <cell r="F8285">
            <v>86</v>
          </cell>
        </row>
        <row r="8286">
          <cell r="E8286">
            <v>94.46960159999999</v>
          </cell>
          <cell r="F8286">
            <v>87</v>
          </cell>
        </row>
        <row r="8287">
          <cell r="E8287">
            <v>96.761601599999992</v>
          </cell>
          <cell r="F8287">
            <v>90</v>
          </cell>
        </row>
        <row r="8288">
          <cell r="E8288">
            <v>99.722398400000003</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128.00800000000001</v>
          </cell>
          <cell r="F8298">
            <v>133</v>
          </cell>
        </row>
        <row r="8299">
          <cell r="E8299">
            <v>144.33920310000002</v>
          </cell>
          <cell r="F8299">
            <v>146</v>
          </cell>
        </row>
        <row r="8300">
          <cell r="E8300">
            <v>146.79279689999998</v>
          </cell>
          <cell r="F8300">
            <v>146</v>
          </cell>
        </row>
        <row r="8301">
          <cell r="E8301">
            <v>144.84559379999999</v>
          </cell>
          <cell r="F8301">
            <v>145</v>
          </cell>
        </row>
        <row r="8302">
          <cell r="E8302">
            <v>142.56240629999999</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95.334398400000012</v>
          </cell>
          <cell r="F8307">
            <v>87</v>
          </cell>
        </row>
        <row r="8308">
          <cell r="E8308">
            <v>93.422398400000006</v>
          </cell>
          <cell r="F8308">
            <v>84</v>
          </cell>
        </row>
        <row r="8309">
          <cell r="E8309">
            <v>93.913601599999993</v>
          </cell>
          <cell r="F8309">
            <v>85</v>
          </cell>
        </row>
        <row r="8310">
          <cell r="E8310">
            <v>96.791203100000004</v>
          </cell>
          <cell r="F8310">
            <v>92</v>
          </cell>
        </row>
        <row r="8311">
          <cell r="E8311">
            <v>106.88800000000001</v>
          </cell>
          <cell r="F8311">
            <v>103</v>
          </cell>
        </row>
        <row r="8312">
          <cell r="E8312">
            <v>124.8792031</v>
          </cell>
          <cell r="F8312">
            <v>123</v>
          </cell>
        </row>
        <row r="8313">
          <cell r="E8313">
            <v>138.12559379999999</v>
          </cell>
          <cell r="F8313">
            <v>135</v>
          </cell>
        </row>
        <row r="8314">
          <cell r="E8314">
            <v>148.87040630000001</v>
          </cell>
          <cell r="F8314">
            <v>142</v>
          </cell>
        </row>
        <row r="8315">
          <cell r="E8315">
            <v>158.30320310000002</v>
          </cell>
          <cell r="F8315">
            <v>145</v>
          </cell>
        </row>
        <row r="8316">
          <cell r="E8316">
            <v>161.2784063</v>
          </cell>
          <cell r="F8316">
            <v>146</v>
          </cell>
        </row>
        <row r="8317">
          <cell r="E8317">
            <v>162.70400000000001</v>
          </cell>
          <cell r="F8317">
            <v>147</v>
          </cell>
        </row>
        <row r="8318">
          <cell r="E8318">
            <v>162.33440630000001</v>
          </cell>
          <cell r="F8318">
            <v>147</v>
          </cell>
        </row>
        <row r="8319">
          <cell r="E8319">
            <v>161.69279689999999</v>
          </cell>
          <cell r="F8319">
            <v>146</v>
          </cell>
        </row>
        <row r="8320">
          <cell r="E8320">
            <v>160.1047969</v>
          </cell>
          <cell r="F8320">
            <v>144</v>
          </cell>
        </row>
        <row r="8321">
          <cell r="E8321">
            <v>159.6935938</v>
          </cell>
          <cell r="F8321">
            <v>147</v>
          </cell>
        </row>
        <row r="8322">
          <cell r="E8322">
            <v>166.20479689999999</v>
          </cell>
          <cell r="F8322">
            <v>160</v>
          </cell>
        </row>
        <row r="8323">
          <cell r="E8323">
            <v>180.58</v>
          </cell>
          <cell r="F8323">
            <v>171</v>
          </cell>
        </row>
        <row r="8324">
          <cell r="E8324">
            <v>179.45520310000001</v>
          </cell>
          <cell r="F8324">
            <v>168</v>
          </cell>
        </row>
        <row r="8325">
          <cell r="E8325">
            <v>173.60879689999999</v>
          </cell>
          <cell r="F8325">
            <v>163</v>
          </cell>
        </row>
        <row r="8326">
          <cell r="E8326">
            <v>165.9567969</v>
          </cell>
          <cell r="F8326">
            <v>157</v>
          </cell>
        </row>
        <row r="8327">
          <cell r="E8327">
            <v>155.24</v>
          </cell>
          <cell r="F8327">
            <v>144</v>
          </cell>
        </row>
        <row r="8328">
          <cell r="E8328">
            <v>138.21040629999999</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153.23440629999999</v>
          </cell>
          <cell r="F8338">
            <v>143</v>
          </cell>
        </row>
        <row r="8339">
          <cell r="E8339">
            <v>160.40959380000001</v>
          </cell>
          <cell r="F8339">
            <v>146</v>
          </cell>
        </row>
        <row r="8340">
          <cell r="E8340">
            <v>163.1815938</v>
          </cell>
          <cell r="F8340">
            <v>147</v>
          </cell>
        </row>
        <row r="8341">
          <cell r="E8341">
            <v>164.97040630000001</v>
          </cell>
          <cell r="F8341">
            <v>147</v>
          </cell>
        </row>
        <row r="8342">
          <cell r="E8342">
            <v>163.86720310000001</v>
          </cell>
          <cell r="F8342">
            <v>147</v>
          </cell>
        </row>
        <row r="8343">
          <cell r="E8343">
            <v>163.2544063</v>
          </cell>
          <cell r="F8343">
            <v>146</v>
          </cell>
        </row>
        <row r="8344">
          <cell r="E8344">
            <v>161.23440629999999</v>
          </cell>
          <cell r="F8344">
            <v>145</v>
          </cell>
        </row>
        <row r="8345">
          <cell r="E8345">
            <v>162.08959379999999</v>
          </cell>
          <cell r="F8345">
            <v>146</v>
          </cell>
        </row>
        <row r="8346">
          <cell r="E8346">
            <v>165.57440629999999</v>
          </cell>
          <cell r="F8346">
            <v>160</v>
          </cell>
        </row>
        <row r="8347">
          <cell r="E8347">
            <v>180.44320310000001</v>
          </cell>
          <cell r="F8347">
            <v>172</v>
          </cell>
        </row>
        <row r="8348">
          <cell r="E8348">
            <v>177.57120310000002</v>
          </cell>
          <cell r="F8348">
            <v>167</v>
          </cell>
        </row>
        <row r="8349">
          <cell r="E8349">
            <v>171.33359379999999</v>
          </cell>
          <cell r="F8349">
            <v>162</v>
          </cell>
        </row>
        <row r="8350">
          <cell r="E8350">
            <v>165.37840629999999</v>
          </cell>
          <cell r="F8350">
            <v>156</v>
          </cell>
        </row>
        <row r="8351">
          <cell r="E8351">
            <v>156.17759380000001</v>
          </cell>
          <cell r="F8351">
            <v>145</v>
          </cell>
        </row>
        <row r="8352">
          <cell r="E8352">
            <v>139.08320310000002</v>
          </cell>
          <cell r="F8352">
            <v>125</v>
          </cell>
        </row>
        <row r="8353">
          <cell r="E8353">
            <v>122.5823984</v>
          </cell>
          <cell r="F8353">
            <v>107</v>
          </cell>
        </row>
        <row r="8354">
          <cell r="E8354">
            <v>110.71599999999999</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132.71120310000001</v>
          </cell>
          <cell r="F8360">
            <v>126</v>
          </cell>
        </row>
        <row r="8361">
          <cell r="E8361">
            <v>144.268</v>
          </cell>
          <cell r="F8361">
            <v>137</v>
          </cell>
        </row>
        <row r="8362">
          <cell r="E8362">
            <v>153.50559380000001</v>
          </cell>
          <cell r="F8362">
            <v>144</v>
          </cell>
        </row>
        <row r="8363">
          <cell r="E8363">
            <v>160.21120310000001</v>
          </cell>
          <cell r="F8363">
            <v>148</v>
          </cell>
        </row>
        <row r="8364">
          <cell r="E8364">
            <v>164.7655938</v>
          </cell>
          <cell r="F8364">
            <v>148</v>
          </cell>
        </row>
        <row r="8365">
          <cell r="E8365">
            <v>166.16399999999999</v>
          </cell>
          <cell r="F8365">
            <v>148</v>
          </cell>
        </row>
        <row r="8366">
          <cell r="E8366">
            <v>166.71520310000002</v>
          </cell>
          <cell r="F8366">
            <v>148</v>
          </cell>
        </row>
        <row r="8367">
          <cell r="E8367">
            <v>165.78399999999999</v>
          </cell>
          <cell r="F8367">
            <v>149</v>
          </cell>
        </row>
        <row r="8368">
          <cell r="E8368">
            <v>165.37920310000001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153.35440629999999</v>
          </cell>
          <cell r="F8375">
            <v>143</v>
          </cell>
        </row>
        <row r="8376">
          <cell r="E8376">
            <v>137.48159380000001</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99.956000000000003</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164.66559380000001</v>
          </cell>
          <cell r="F8388">
            <v>147</v>
          </cell>
        </row>
        <row r="8389">
          <cell r="E8389">
            <v>167.8967969</v>
          </cell>
          <cell r="F8389">
            <v>150</v>
          </cell>
        </row>
        <row r="8390">
          <cell r="E8390">
            <v>168.93359380000001</v>
          </cell>
          <cell r="F8390">
            <v>151</v>
          </cell>
        </row>
        <row r="8391">
          <cell r="E8391">
            <v>170.40959380000001</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183.06800000000001</v>
          </cell>
          <cell r="F8395">
            <v>172</v>
          </cell>
        </row>
        <row r="8396">
          <cell r="E8396">
            <v>176.86879689999998</v>
          </cell>
          <cell r="F8396">
            <v>165</v>
          </cell>
        </row>
        <row r="8397">
          <cell r="E8397">
            <v>169.22079689999998</v>
          </cell>
          <cell r="F8397">
            <v>159</v>
          </cell>
        </row>
        <row r="8398">
          <cell r="E8398">
            <v>161.45520310000001</v>
          </cell>
          <cell r="F8398">
            <v>151</v>
          </cell>
        </row>
        <row r="8399">
          <cell r="E8399">
            <v>152.63440629999999</v>
          </cell>
          <cell r="F8399">
            <v>142</v>
          </cell>
        </row>
        <row r="8400">
          <cell r="E8400">
            <v>137.13759379999999</v>
          </cell>
          <cell r="F8400">
            <v>124</v>
          </cell>
        </row>
        <row r="8401">
          <cell r="E8401">
            <v>121.2463984</v>
          </cell>
          <cell r="F8401">
            <v>107</v>
          </cell>
        </row>
        <row r="8402">
          <cell r="E8402">
            <v>109.38800000000001</v>
          </cell>
          <cell r="F8402">
            <v>95</v>
          </cell>
        </row>
        <row r="8403">
          <cell r="E8403">
            <v>103.21679690000001</v>
          </cell>
          <cell r="F8403">
            <v>89</v>
          </cell>
        </row>
        <row r="8404">
          <cell r="E8404">
            <v>99.884796899999998</v>
          </cell>
          <cell r="F8404">
            <v>87</v>
          </cell>
        </row>
        <row r="8405">
          <cell r="E8405">
            <v>99.015203099999994</v>
          </cell>
          <cell r="F8405">
            <v>86</v>
          </cell>
        </row>
        <row r="8406">
          <cell r="E8406">
            <v>101.5967969</v>
          </cell>
          <cell r="F8406">
            <v>90</v>
          </cell>
        </row>
        <row r="8407">
          <cell r="E8407">
            <v>110.5512031</v>
          </cell>
          <cell r="F8407">
            <v>103</v>
          </cell>
        </row>
        <row r="8408">
          <cell r="E8408">
            <v>128.4927969</v>
          </cell>
          <cell r="F8408">
            <v>119</v>
          </cell>
        </row>
        <row r="8409">
          <cell r="E8409">
            <v>140.31200000000001</v>
          </cell>
          <cell r="F8409">
            <v>130</v>
          </cell>
        </row>
        <row r="8410">
          <cell r="E8410">
            <v>152.4384063</v>
          </cell>
          <cell r="F8410">
            <v>138</v>
          </cell>
        </row>
        <row r="8411">
          <cell r="E8411">
            <v>161.81920310000001</v>
          </cell>
          <cell r="F8411">
            <v>144</v>
          </cell>
        </row>
        <row r="8412">
          <cell r="E8412">
            <v>165.83929689999999</v>
          </cell>
          <cell r="F8412">
            <v>149</v>
          </cell>
        </row>
        <row r="8413">
          <cell r="E8413">
            <v>168.43329689999999</v>
          </cell>
          <cell r="F8413">
            <v>150</v>
          </cell>
        </row>
        <row r="8414">
          <cell r="E8414">
            <v>169.80859380000001</v>
          </cell>
          <cell r="F8414">
            <v>152</v>
          </cell>
        </row>
        <row r="8415">
          <cell r="E8415">
            <v>171.66900000000001</v>
          </cell>
          <cell r="F8415">
            <v>153</v>
          </cell>
        </row>
        <row r="8416">
          <cell r="E8416">
            <v>172.55959380000002</v>
          </cell>
          <cell r="F8416">
            <v>153</v>
          </cell>
        </row>
        <row r="8417">
          <cell r="E8417">
            <v>169.25590629999999</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155.44170310000001</v>
          </cell>
          <cell r="F8422">
            <v>147</v>
          </cell>
        </row>
        <row r="8423">
          <cell r="E8423">
            <v>146.08690630000001</v>
          </cell>
          <cell r="F8423">
            <v>136</v>
          </cell>
        </row>
        <row r="8424">
          <cell r="E8424">
            <v>133.6300938</v>
          </cell>
          <cell r="F8424">
            <v>121</v>
          </cell>
        </row>
        <row r="8425">
          <cell r="E8425">
            <v>120.62789840000001</v>
          </cell>
          <cell r="F8425">
            <v>107</v>
          </cell>
        </row>
        <row r="8426">
          <cell r="E8426">
            <v>108.42460159999999</v>
          </cell>
          <cell r="F8426">
            <v>95</v>
          </cell>
        </row>
        <row r="8427">
          <cell r="E8427">
            <v>101.1282969</v>
          </cell>
          <cell r="F8427">
            <v>90</v>
          </cell>
        </row>
        <row r="8428">
          <cell r="E8428">
            <v>97.538296900000006</v>
          </cell>
          <cell r="F8428">
            <v>85</v>
          </cell>
        </row>
        <row r="8429">
          <cell r="E8429">
            <v>95.909601599999988</v>
          </cell>
          <cell r="F8429">
            <v>83</v>
          </cell>
        </row>
        <row r="8430">
          <cell r="E8430">
            <v>94.791296900000006</v>
          </cell>
          <cell r="F8430">
            <v>84</v>
          </cell>
        </row>
        <row r="8431">
          <cell r="E8431">
            <v>98.068398400000007</v>
          </cell>
          <cell r="F8431">
            <v>88</v>
          </cell>
        </row>
        <row r="8432">
          <cell r="E8432">
            <v>106.3882031</v>
          </cell>
          <cell r="F8432">
            <v>95</v>
          </cell>
        </row>
        <row r="8433">
          <cell r="E8433">
            <v>113.06560159999999</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141.43559379999999</v>
          </cell>
          <cell r="F8438">
            <v>127</v>
          </cell>
        </row>
        <row r="8439">
          <cell r="E8439">
            <v>139.00059379999999</v>
          </cell>
          <cell r="F8439">
            <v>122</v>
          </cell>
        </row>
        <row r="8440">
          <cell r="E8440">
            <v>135.75040630000001</v>
          </cell>
          <cell r="F8440">
            <v>120</v>
          </cell>
        </row>
        <row r="8441">
          <cell r="E8441">
            <v>133.72679689999998</v>
          </cell>
          <cell r="F8441">
            <v>121</v>
          </cell>
        </row>
        <row r="8442">
          <cell r="E8442">
            <v>136.785</v>
          </cell>
          <cell r="F8442">
            <v>136</v>
          </cell>
        </row>
        <row r="8443">
          <cell r="E8443">
            <v>153.77579689999999</v>
          </cell>
          <cell r="F8443">
            <v>148</v>
          </cell>
        </row>
        <row r="8444">
          <cell r="E8444">
            <v>153.167</v>
          </cell>
          <cell r="F8444">
            <v>146</v>
          </cell>
        </row>
        <row r="8445">
          <cell r="E8445">
            <v>148.40929689999999</v>
          </cell>
          <cell r="F8445">
            <v>142</v>
          </cell>
        </row>
        <row r="8446">
          <cell r="E8446">
            <v>144.68329689999999</v>
          </cell>
          <cell r="F8446">
            <v>138</v>
          </cell>
        </row>
        <row r="8447">
          <cell r="E8447">
            <v>138.82559380000001</v>
          </cell>
          <cell r="F8447">
            <v>131</v>
          </cell>
        </row>
        <row r="8448">
          <cell r="E8448">
            <v>129.27679689999999</v>
          </cell>
          <cell r="F8448">
            <v>120</v>
          </cell>
        </row>
        <row r="8449">
          <cell r="E8449">
            <v>119.3047969</v>
          </cell>
          <cell r="F8449">
            <v>105</v>
          </cell>
        </row>
        <row r="8450">
          <cell r="E8450">
            <v>108.872</v>
          </cell>
          <cell r="F8450">
            <v>95</v>
          </cell>
        </row>
        <row r="8451">
          <cell r="E8451">
            <v>102.21599999999999</v>
          </cell>
          <cell r="F8451">
            <v>89</v>
          </cell>
        </row>
        <row r="8452">
          <cell r="E8452">
            <v>98.707203100000001</v>
          </cell>
          <cell r="F8452">
            <v>85</v>
          </cell>
        </row>
        <row r="8453">
          <cell r="E8453">
            <v>97.004000000000005</v>
          </cell>
          <cell r="F8453">
            <v>83</v>
          </cell>
        </row>
        <row r="8454">
          <cell r="E8454">
            <v>96.704796900000005</v>
          </cell>
          <cell r="F8454">
            <v>84</v>
          </cell>
        </row>
        <row r="8455">
          <cell r="E8455">
            <v>98.930398400000001</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124.08799999999999</v>
          </cell>
          <cell r="F8460">
            <v>111</v>
          </cell>
        </row>
        <row r="8461">
          <cell r="E8461">
            <v>126.2303984</v>
          </cell>
          <cell r="F8461">
            <v>112</v>
          </cell>
        </row>
        <row r="8462">
          <cell r="E8462">
            <v>128.10960159999999</v>
          </cell>
          <cell r="F8462">
            <v>113</v>
          </cell>
        </row>
        <row r="8463">
          <cell r="E8463">
            <v>128.54960159999999</v>
          </cell>
          <cell r="F8463">
            <v>113</v>
          </cell>
        </row>
        <row r="8464">
          <cell r="E8464">
            <v>127.8247969</v>
          </cell>
          <cell r="F8464">
            <v>113</v>
          </cell>
        </row>
        <row r="8465">
          <cell r="E8465">
            <v>127.9152031</v>
          </cell>
          <cell r="F8465">
            <v>115</v>
          </cell>
        </row>
        <row r="8466">
          <cell r="E8466">
            <v>134.27759380000001</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137.08959379999999</v>
          </cell>
          <cell r="F8471">
            <v>129</v>
          </cell>
        </row>
        <row r="8472">
          <cell r="E8472">
            <v>126.1</v>
          </cell>
          <cell r="F8472">
            <v>114</v>
          </cell>
        </row>
        <row r="8473">
          <cell r="E8473">
            <v>112.828</v>
          </cell>
          <cell r="F8473">
            <v>100</v>
          </cell>
        </row>
        <row r="8474">
          <cell r="E8474">
            <v>102.396</v>
          </cell>
          <cell r="F8474">
            <v>89</v>
          </cell>
        </row>
        <row r="8475">
          <cell r="E8475">
            <v>97.649601599999997</v>
          </cell>
          <cell r="F8475">
            <v>85</v>
          </cell>
        </row>
        <row r="8476">
          <cell r="E8476">
            <v>95.591999999999999</v>
          </cell>
          <cell r="F8476">
            <v>83</v>
          </cell>
        </row>
        <row r="8477">
          <cell r="E8477">
            <v>95.960796900000005</v>
          </cell>
          <cell r="F8477">
            <v>84</v>
          </cell>
        </row>
        <row r="8478">
          <cell r="E8478">
            <v>97.962398400000012</v>
          </cell>
          <cell r="F8478">
            <v>89</v>
          </cell>
        </row>
        <row r="8479">
          <cell r="E8479">
            <v>108.06</v>
          </cell>
          <cell r="F8479">
            <v>99</v>
          </cell>
        </row>
        <row r="8480">
          <cell r="E8480">
            <v>123.75279690000001</v>
          </cell>
          <cell r="F8480">
            <v>114</v>
          </cell>
        </row>
        <row r="8481">
          <cell r="E8481">
            <v>135.71679689999999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169.83199999999999</v>
          </cell>
          <cell r="F8486">
            <v>152</v>
          </cell>
        </row>
        <row r="8487">
          <cell r="E8487">
            <v>170.4447969</v>
          </cell>
          <cell r="F8487">
            <v>153</v>
          </cell>
        </row>
        <row r="8488">
          <cell r="E8488">
            <v>171.28320310000001</v>
          </cell>
          <cell r="F8488">
            <v>153</v>
          </cell>
        </row>
        <row r="8489">
          <cell r="E8489">
            <v>169.596</v>
          </cell>
          <cell r="F8489">
            <v>149</v>
          </cell>
        </row>
        <row r="8490">
          <cell r="E8490">
            <v>170.00320310000001</v>
          </cell>
          <cell r="F8490">
            <v>160</v>
          </cell>
        </row>
        <row r="8491">
          <cell r="E8491">
            <v>182.15600000000001</v>
          </cell>
          <cell r="F8491">
            <v>170</v>
          </cell>
        </row>
        <row r="8492">
          <cell r="E8492">
            <v>174.75840629999999</v>
          </cell>
          <cell r="F8492">
            <v>164</v>
          </cell>
        </row>
        <row r="8493">
          <cell r="E8493">
            <v>166.81520310000002</v>
          </cell>
          <cell r="F8493">
            <v>158</v>
          </cell>
        </row>
        <row r="8494">
          <cell r="E8494">
            <v>158.89920310000002</v>
          </cell>
          <cell r="F8494">
            <v>151</v>
          </cell>
        </row>
        <row r="8495">
          <cell r="E8495">
            <v>149.196</v>
          </cell>
          <cell r="F8495">
            <v>140</v>
          </cell>
        </row>
        <row r="8496">
          <cell r="E8496">
            <v>134.29520310000001</v>
          </cell>
          <cell r="F8496">
            <v>122</v>
          </cell>
        </row>
        <row r="8497">
          <cell r="E8497">
            <v>118.2696016</v>
          </cell>
          <cell r="F8497">
            <v>105</v>
          </cell>
        </row>
        <row r="8498">
          <cell r="E8498">
            <v>106.4527969</v>
          </cell>
          <cell r="F8498">
            <v>95</v>
          </cell>
        </row>
        <row r="8499">
          <cell r="E8499">
            <v>99.931203100000005</v>
          </cell>
          <cell r="F8499">
            <v>88</v>
          </cell>
        </row>
        <row r="8500">
          <cell r="E8500">
            <v>95.990398400000004</v>
          </cell>
          <cell r="F8500">
            <v>85</v>
          </cell>
        </row>
        <row r="8501">
          <cell r="E8501">
            <v>94.168000000000006</v>
          </cell>
          <cell r="F8501">
            <v>85</v>
          </cell>
        </row>
        <row r="8502">
          <cell r="E8502">
            <v>96.78</v>
          </cell>
          <cell r="F8502">
            <v>90</v>
          </cell>
        </row>
        <row r="8503">
          <cell r="E8503">
            <v>107.608</v>
          </cell>
          <cell r="F8503">
            <v>101</v>
          </cell>
        </row>
        <row r="8504">
          <cell r="E8504">
            <v>123.84</v>
          </cell>
          <cell r="F8504">
            <v>115</v>
          </cell>
        </row>
        <row r="8505">
          <cell r="E8505">
            <v>133.86959379999999</v>
          </cell>
          <cell r="F8505">
            <v>128</v>
          </cell>
        </row>
        <row r="8506">
          <cell r="E8506">
            <v>146.81040630000001</v>
          </cell>
          <cell r="F8506">
            <v>138</v>
          </cell>
        </row>
        <row r="8507">
          <cell r="E8507">
            <v>158.11279689999998</v>
          </cell>
          <cell r="F8507">
            <v>143</v>
          </cell>
        </row>
        <row r="8508">
          <cell r="E8508">
            <v>164.65679689999999</v>
          </cell>
          <cell r="F8508">
            <v>148</v>
          </cell>
        </row>
        <row r="8509">
          <cell r="E8509">
            <v>167.4</v>
          </cell>
          <cell r="F8509">
            <v>149</v>
          </cell>
        </row>
        <row r="8510">
          <cell r="E8510">
            <v>167.6272031</v>
          </cell>
          <cell r="F8510">
            <v>150</v>
          </cell>
        </row>
        <row r="8511">
          <cell r="E8511">
            <v>168.39279689999998</v>
          </cell>
          <cell r="F8511">
            <v>150</v>
          </cell>
        </row>
        <row r="8512">
          <cell r="E8512">
            <v>167.84320310000001</v>
          </cell>
          <cell r="F8512">
            <v>149</v>
          </cell>
        </row>
        <row r="8513">
          <cell r="E8513">
            <v>164.672</v>
          </cell>
          <cell r="F8513">
            <v>148</v>
          </cell>
        </row>
        <row r="8514">
          <cell r="E8514">
            <v>166.22399999999999</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149.61759380000001</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96.531999999999996</v>
          </cell>
          <cell r="F8524">
            <v>85</v>
          </cell>
        </row>
        <row r="8525">
          <cell r="E8525">
            <v>95.956796900000001</v>
          </cell>
          <cell r="F8525">
            <v>85</v>
          </cell>
        </row>
        <row r="8526">
          <cell r="E8526">
            <v>98.924000000000007</v>
          </cell>
          <cell r="F8526">
            <v>90</v>
          </cell>
        </row>
        <row r="8527">
          <cell r="E8527">
            <v>108.6712031</v>
          </cell>
          <cell r="F8527">
            <v>102</v>
          </cell>
        </row>
        <row r="8528">
          <cell r="E8528">
            <v>124.2072031</v>
          </cell>
          <cell r="F8528">
            <v>116</v>
          </cell>
        </row>
        <row r="8529">
          <cell r="E8529">
            <v>134.99600000000001</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161.79840630000001</v>
          </cell>
          <cell r="F8536">
            <v>145</v>
          </cell>
        </row>
        <row r="8537">
          <cell r="E8537">
            <v>159.24879689999997</v>
          </cell>
          <cell r="F8537">
            <v>143</v>
          </cell>
        </row>
        <row r="8538">
          <cell r="E8538">
            <v>160.86640629999999</v>
          </cell>
          <cell r="F8538">
            <v>155</v>
          </cell>
        </row>
        <row r="8539">
          <cell r="E8539">
            <v>175.80879689999998</v>
          </cell>
          <cell r="F8539">
            <v>165</v>
          </cell>
        </row>
        <row r="8540">
          <cell r="E8540">
            <v>170.36320310000002</v>
          </cell>
          <cell r="F8540">
            <v>161</v>
          </cell>
        </row>
        <row r="8541">
          <cell r="E8541">
            <v>162.9</v>
          </cell>
          <cell r="F8541">
            <v>155</v>
          </cell>
        </row>
        <row r="8542">
          <cell r="E8542">
            <v>156.32400000000001</v>
          </cell>
          <cell r="F8542">
            <v>150</v>
          </cell>
        </row>
        <row r="8543">
          <cell r="E8543">
            <v>147.70479689999999</v>
          </cell>
          <cell r="F8543">
            <v>140</v>
          </cell>
        </row>
        <row r="8544">
          <cell r="E8544">
            <v>134.084</v>
          </cell>
          <cell r="F8544">
            <v>123</v>
          </cell>
        </row>
        <row r="8545">
          <cell r="E8545">
            <v>119.0287969</v>
          </cell>
          <cell r="F8545">
            <v>107</v>
          </cell>
        </row>
        <row r="8546">
          <cell r="E8546">
            <v>107.6087969</v>
          </cell>
          <cell r="F8546">
            <v>95</v>
          </cell>
        </row>
        <row r="8547">
          <cell r="E8547">
            <v>101.43600000000001</v>
          </cell>
          <cell r="F8547">
            <v>88</v>
          </cell>
        </row>
        <row r="8548">
          <cell r="E8548">
            <v>97.619203099999993</v>
          </cell>
          <cell r="F8548">
            <v>86</v>
          </cell>
        </row>
        <row r="8549">
          <cell r="E8549">
            <v>96.7783984</v>
          </cell>
          <cell r="F8549">
            <v>85</v>
          </cell>
        </row>
        <row r="8550">
          <cell r="E8550">
            <v>99.089601599999995</v>
          </cell>
          <cell r="F8550">
            <v>89</v>
          </cell>
        </row>
        <row r="8551">
          <cell r="E8551">
            <v>107.3727969</v>
          </cell>
          <cell r="F8551">
            <v>100</v>
          </cell>
        </row>
        <row r="8552">
          <cell r="E8552">
            <v>120.8696016</v>
          </cell>
          <cell r="F8552">
            <v>115</v>
          </cell>
        </row>
        <row r="8553">
          <cell r="E8553">
            <v>129.36639840000001</v>
          </cell>
          <cell r="F8553">
            <v>125</v>
          </cell>
        </row>
        <row r="8554">
          <cell r="E8554">
            <v>142.05359380000002</v>
          </cell>
          <cell r="F8554">
            <v>135</v>
          </cell>
        </row>
        <row r="8555">
          <cell r="E8555">
            <v>149.2424063</v>
          </cell>
          <cell r="F8555">
            <v>140</v>
          </cell>
        </row>
        <row r="8556">
          <cell r="E8556">
            <v>154.06559380000002</v>
          </cell>
          <cell r="F8556">
            <v>141</v>
          </cell>
        </row>
        <row r="8557">
          <cell r="E8557">
            <v>156.11199999999999</v>
          </cell>
          <cell r="F8557">
            <v>142</v>
          </cell>
        </row>
        <row r="8558">
          <cell r="E8558">
            <v>156.5104063</v>
          </cell>
          <cell r="F8558">
            <v>141</v>
          </cell>
        </row>
        <row r="8559">
          <cell r="E8559">
            <v>156.20720310000002</v>
          </cell>
          <cell r="F8559">
            <v>140</v>
          </cell>
        </row>
        <row r="8560">
          <cell r="E8560">
            <v>155.56240629999999</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146.78959380000001</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95.312796899999995</v>
          </cell>
          <cell r="F8571">
            <v>89</v>
          </cell>
        </row>
        <row r="8572">
          <cell r="E8572">
            <v>91.722398400000003</v>
          </cell>
          <cell r="F8572">
            <v>85</v>
          </cell>
        </row>
        <row r="8573">
          <cell r="E8573">
            <v>90.656000000000006</v>
          </cell>
          <cell r="F8573">
            <v>84</v>
          </cell>
        </row>
        <row r="8574">
          <cell r="E8574">
            <v>91.72</v>
          </cell>
          <cell r="F8574">
            <v>86</v>
          </cell>
        </row>
        <row r="8575">
          <cell r="E8575">
            <v>96.893601599999997</v>
          </cell>
          <cell r="F8575">
            <v>93</v>
          </cell>
        </row>
        <row r="8576">
          <cell r="E8576">
            <v>104.9056016</v>
          </cell>
          <cell r="F8576">
            <v>99</v>
          </cell>
        </row>
        <row r="8577">
          <cell r="E8577">
            <v>109.3696016</v>
          </cell>
          <cell r="F8577">
            <v>107</v>
          </cell>
        </row>
        <row r="8578">
          <cell r="E8578">
            <v>118.38720309999999</v>
          </cell>
          <cell r="F8578">
            <v>116</v>
          </cell>
        </row>
        <row r="8579">
          <cell r="E8579">
            <v>124.628</v>
          </cell>
          <cell r="F8579">
            <v>122</v>
          </cell>
        </row>
        <row r="8580">
          <cell r="E8580">
            <v>129.8127969</v>
          </cell>
          <cell r="F8580">
            <v>125</v>
          </cell>
        </row>
        <row r="8581">
          <cell r="E8581">
            <v>132.00640630000001</v>
          </cell>
          <cell r="F8581">
            <v>126</v>
          </cell>
        </row>
        <row r="8582">
          <cell r="E8582">
            <v>132.14159380000001</v>
          </cell>
          <cell r="F8582">
            <v>125</v>
          </cell>
        </row>
        <row r="8583">
          <cell r="E8583">
            <v>131.34240629999999</v>
          </cell>
          <cell r="F8583">
            <v>122</v>
          </cell>
        </row>
        <row r="8584">
          <cell r="E8584">
            <v>130.392</v>
          </cell>
          <cell r="F8584">
            <v>121</v>
          </cell>
        </row>
        <row r="8585">
          <cell r="E8585">
            <v>129.13279689999999</v>
          </cell>
          <cell r="F8585">
            <v>122</v>
          </cell>
        </row>
        <row r="8586">
          <cell r="E8586">
            <v>133.4</v>
          </cell>
          <cell r="F8586">
            <v>139</v>
          </cell>
        </row>
        <row r="8587">
          <cell r="E8587">
            <v>149.33120310000001</v>
          </cell>
          <cell r="F8587">
            <v>150</v>
          </cell>
        </row>
        <row r="8588">
          <cell r="E8588">
            <v>145.1407969</v>
          </cell>
          <cell r="F8588">
            <v>143</v>
          </cell>
        </row>
        <row r="8589">
          <cell r="E8589">
            <v>137.58479689999999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95.232796899999997</v>
          </cell>
          <cell r="F8595">
            <v>87</v>
          </cell>
        </row>
        <row r="8596">
          <cell r="E8596">
            <v>91.387203099999994</v>
          </cell>
          <cell r="F8596">
            <v>84</v>
          </cell>
        </row>
        <row r="8597">
          <cell r="E8597">
            <v>89.108796900000002</v>
          </cell>
          <cell r="F8597">
            <v>81</v>
          </cell>
        </row>
        <row r="8598">
          <cell r="E8598">
            <v>87.813601599999998</v>
          </cell>
          <cell r="F8598">
            <v>81</v>
          </cell>
        </row>
        <row r="8599">
          <cell r="E8599">
            <v>89.764796900000007</v>
          </cell>
          <cell r="F8599">
            <v>85</v>
          </cell>
        </row>
        <row r="8600">
          <cell r="E8600">
            <v>92.531999999999996</v>
          </cell>
          <cell r="F8600">
            <v>86</v>
          </cell>
        </row>
        <row r="8601">
          <cell r="E8601">
            <v>92.880796900000007</v>
          </cell>
          <cell r="F8601">
            <v>91</v>
          </cell>
        </row>
        <row r="8602">
          <cell r="E8602">
            <v>99.967203099999992</v>
          </cell>
          <cell r="F8602">
            <v>96</v>
          </cell>
        </row>
        <row r="8603">
          <cell r="E8603">
            <v>105.7367969</v>
          </cell>
          <cell r="F8603">
            <v>100</v>
          </cell>
        </row>
        <row r="8604">
          <cell r="E8604">
            <v>107.52800000000001</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118.11199999999999</v>
          </cell>
          <cell r="F8615">
            <v>117</v>
          </cell>
        </row>
        <row r="8616">
          <cell r="E8616">
            <v>111.7087969</v>
          </cell>
          <cell r="F8616">
            <v>108</v>
          </cell>
        </row>
        <row r="8617">
          <cell r="E8617">
            <v>102.7327969</v>
          </cell>
          <cell r="F8617">
            <v>98</v>
          </cell>
        </row>
        <row r="8618">
          <cell r="E8618">
            <v>94.775203099999999</v>
          </cell>
          <cell r="F8618">
            <v>88</v>
          </cell>
        </row>
        <row r="8619">
          <cell r="E8619">
            <v>90.500796899999997</v>
          </cell>
          <cell r="F8619">
            <v>83</v>
          </cell>
        </row>
        <row r="8620">
          <cell r="E8620">
            <v>88.491203099999993</v>
          </cell>
          <cell r="F8620">
            <v>82</v>
          </cell>
        </row>
        <row r="8621">
          <cell r="E8621">
            <v>87.424796900000004</v>
          </cell>
          <cell r="F8621">
            <v>82</v>
          </cell>
        </row>
        <row r="8622">
          <cell r="E8622">
            <v>87.471999999999994</v>
          </cell>
          <cell r="F8622">
            <v>82</v>
          </cell>
        </row>
        <row r="8623">
          <cell r="E8623">
            <v>89.830406300000007</v>
          </cell>
          <cell r="F8623">
            <v>86</v>
          </cell>
        </row>
        <row r="8624">
          <cell r="E8624">
            <v>92.883203100000003</v>
          </cell>
          <cell r="F8624">
            <v>86</v>
          </cell>
        </row>
        <row r="8625">
          <cell r="E8625">
            <v>94.168000000000006</v>
          </cell>
          <cell r="F8625">
            <v>93</v>
          </cell>
        </row>
        <row r="8626">
          <cell r="E8626">
            <v>101.04960159999999</v>
          </cell>
          <cell r="F8626">
            <v>101</v>
          </cell>
        </row>
        <row r="8627">
          <cell r="E8627">
            <v>107.34639840000001</v>
          </cell>
          <cell r="F8627">
            <v>105</v>
          </cell>
        </row>
        <row r="8628">
          <cell r="E8628">
            <v>111.71599999999999</v>
          </cell>
          <cell r="F8628">
            <v>108</v>
          </cell>
        </row>
        <row r="8629">
          <cell r="E8629">
            <v>113.06560159999999</v>
          </cell>
          <cell r="F8629">
            <v>109</v>
          </cell>
        </row>
        <row r="8630">
          <cell r="E8630">
            <v>113.5112031</v>
          </cell>
          <cell r="F8630">
            <v>109</v>
          </cell>
        </row>
        <row r="8631">
          <cell r="E8631">
            <v>112.892</v>
          </cell>
          <cell r="F8631">
            <v>108</v>
          </cell>
        </row>
        <row r="8632">
          <cell r="E8632">
            <v>112.92400000000001</v>
          </cell>
          <cell r="F8632">
            <v>107</v>
          </cell>
        </row>
        <row r="8633">
          <cell r="E8633">
            <v>112.66800000000001</v>
          </cell>
          <cell r="F8633">
            <v>107</v>
          </cell>
        </row>
        <row r="8634">
          <cell r="E8634">
            <v>116.4247969</v>
          </cell>
          <cell r="F8634">
            <v>123</v>
          </cell>
        </row>
        <row r="8635">
          <cell r="E8635">
            <v>135.78399999999999</v>
          </cell>
          <cell r="F8635">
            <v>138</v>
          </cell>
        </row>
        <row r="8636">
          <cell r="E8636">
            <v>137.81040630000001</v>
          </cell>
          <cell r="F8636">
            <v>138</v>
          </cell>
        </row>
        <row r="8637">
          <cell r="E8637">
            <v>135.26479689999999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95.217601599999995</v>
          </cell>
          <cell r="F8642">
            <v>89</v>
          </cell>
        </row>
        <row r="8643">
          <cell r="E8643">
            <v>90.9776016</v>
          </cell>
          <cell r="F8643">
            <v>83</v>
          </cell>
        </row>
        <row r="8644">
          <cell r="E8644">
            <v>89.058398400000002</v>
          </cell>
          <cell r="F8644">
            <v>82</v>
          </cell>
        </row>
        <row r="8645">
          <cell r="E8645">
            <v>88.4272031</v>
          </cell>
          <cell r="F8645">
            <v>81</v>
          </cell>
        </row>
        <row r="8646">
          <cell r="E8646">
            <v>90.228796900000006</v>
          </cell>
          <cell r="F8646">
            <v>86</v>
          </cell>
        </row>
        <row r="8647">
          <cell r="E8647">
            <v>98.862398400000004</v>
          </cell>
          <cell r="F8647">
            <v>97</v>
          </cell>
        </row>
        <row r="8648">
          <cell r="E8648">
            <v>112.9687969</v>
          </cell>
          <cell r="F8648">
            <v>108</v>
          </cell>
        </row>
        <row r="8649">
          <cell r="E8649">
            <v>122.02639840000001</v>
          </cell>
          <cell r="F8649">
            <v>118</v>
          </cell>
        </row>
        <row r="8650">
          <cell r="E8650">
            <v>132.97200000000001</v>
          </cell>
          <cell r="F8650">
            <v>129</v>
          </cell>
        </row>
        <row r="8651">
          <cell r="E8651">
            <v>141.94399999999999</v>
          </cell>
          <cell r="F8651">
            <v>135</v>
          </cell>
        </row>
        <row r="8652">
          <cell r="E8652">
            <v>147.81040630000001</v>
          </cell>
          <cell r="F8652">
            <v>140</v>
          </cell>
        </row>
        <row r="8653">
          <cell r="E8653">
            <v>151.77359380000001</v>
          </cell>
          <cell r="F8653">
            <v>142</v>
          </cell>
        </row>
        <row r="8654">
          <cell r="E8654">
            <v>152.44640630000001</v>
          </cell>
          <cell r="F8654">
            <v>142</v>
          </cell>
        </row>
        <row r="8655">
          <cell r="E8655">
            <v>152.3895938</v>
          </cell>
          <cell r="F8655">
            <v>141</v>
          </cell>
        </row>
        <row r="8656">
          <cell r="E8656">
            <v>152.3607969</v>
          </cell>
          <cell r="F8656">
            <v>141</v>
          </cell>
        </row>
        <row r="8657">
          <cell r="E8657">
            <v>150.1215938</v>
          </cell>
          <cell r="F8657">
            <v>141</v>
          </cell>
        </row>
        <row r="8658">
          <cell r="E8658">
            <v>153.23520310000001</v>
          </cell>
          <cell r="F8658">
            <v>151</v>
          </cell>
        </row>
        <row r="8659">
          <cell r="E8659">
            <v>167.5</v>
          </cell>
          <cell r="F8659">
            <v>162</v>
          </cell>
        </row>
        <row r="8660">
          <cell r="E8660">
            <v>163.17279689999998</v>
          </cell>
          <cell r="F8660">
            <v>158</v>
          </cell>
        </row>
        <row r="8661">
          <cell r="E8661">
            <v>155.6</v>
          </cell>
          <cell r="F8661">
            <v>151</v>
          </cell>
        </row>
        <row r="8662">
          <cell r="E8662">
            <v>148.40559379999999</v>
          </cell>
          <cell r="F8662">
            <v>143</v>
          </cell>
        </row>
        <row r="8663">
          <cell r="E8663">
            <v>137.73840630000001</v>
          </cell>
          <cell r="F8663">
            <v>131</v>
          </cell>
        </row>
        <row r="8664">
          <cell r="E8664">
            <v>123.7032031</v>
          </cell>
          <cell r="F8664">
            <v>114</v>
          </cell>
        </row>
        <row r="8665">
          <cell r="E8665">
            <v>109.39279690000001</v>
          </cell>
          <cell r="F8665">
            <v>100</v>
          </cell>
        </row>
        <row r="8666">
          <cell r="E8666">
            <v>99.369601599999996</v>
          </cell>
          <cell r="F8666">
            <v>89</v>
          </cell>
        </row>
        <row r="8667">
          <cell r="E8667">
            <v>93.823999999999998</v>
          </cell>
          <cell r="F8667">
            <v>84</v>
          </cell>
        </row>
        <row r="8668">
          <cell r="E8668">
            <v>90.72560159999999</v>
          </cell>
          <cell r="F8668">
            <v>81</v>
          </cell>
        </row>
        <row r="8669">
          <cell r="E8669">
            <v>90.080796899999996</v>
          </cell>
          <cell r="F8669">
            <v>81</v>
          </cell>
        </row>
        <row r="8670">
          <cell r="E8670">
            <v>92.837601599999999</v>
          </cell>
          <cell r="F8670">
            <v>86</v>
          </cell>
        </row>
        <row r="8671">
          <cell r="E8671">
            <v>101.4543984</v>
          </cell>
          <cell r="F8671">
            <v>96</v>
          </cell>
        </row>
        <row r="8672">
          <cell r="E8672">
            <v>114.73760159999999</v>
          </cell>
          <cell r="F8672">
            <v>109</v>
          </cell>
        </row>
        <row r="8673">
          <cell r="E8673">
            <v>123.86879690000001</v>
          </cell>
          <cell r="F8673">
            <v>118</v>
          </cell>
        </row>
        <row r="8674">
          <cell r="E8674">
            <v>136.41679689999998</v>
          </cell>
          <cell r="F8674">
            <v>128</v>
          </cell>
        </row>
        <row r="8675">
          <cell r="E8675">
            <v>144.15199999999999</v>
          </cell>
          <cell r="F8675">
            <v>135</v>
          </cell>
        </row>
        <row r="8676">
          <cell r="E8676">
            <v>149.75040630000001</v>
          </cell>
          <cell r="F8676">
            <v>139</v>
          </cell>
        </row>
        <row r="8677">
          <cell r="E8677">
            <v>154.11199999999999</v>
          </cell>
          <cell r="F8677">
            <v>141</v>
          </cell>
        </row>
        <row r="8678">
          <cell r="E8678">
            <v>155.06559380000002</v>
          </cell>
          <cell r="F8678">
            <v>143</v>
          </cell>
        </row>
        <row r="8679">
          <cell r="E8679">
            <v>155.57279689999999</v>
          </cell>
          <cell r="F8679">
            <v>145</v>
          </cell>
        </row>
        <row r="8680">
          <cell r="E8680">
            <v>155.78240629999999</v>
          </cell>
          <cell r="F8680">
            <v>145</v>
          </cell>
        </row>
        <row r="8681">
          <cell r="E8681">
            <v>154.78879689999999</v>
          </cell>
          <cell r="F8681">
            <v>144</v>
          </cell>
        </row>
        <row r="8682">
          <cell r="E8682">
            <v>156.15920310000001</v>
          </cell>
          <cell r="F8682">
            <v>153</v>
          </cell>
        </row>
        <row r="8683">
          <cell r="E8683">
            <v>169.42720310000001</v>
          </cell>
          <cell r="F8683">
            <v>163</v>
          </cell>
        </row>
        <row r="8684">
          <cell r="E8684">
            <v>163.41040630000001</v>
          </cell>
          <cell r="F8684">
            <v>157</v>
          </cell>
        </row>
        <row r="8685">
          <cell r="E8685">
            <v>155.55759380000001</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110.92239840000001</v>
          </cell>
          <cell r="F8689">
            <v>101</v>
          </cell>
        </row>
        <row r="8690">
          <cell r="E8690">
            <v>100.26239840000001</v>
          </cell>
          <cell r="F8690">
            <v>91</v>
          </cell>
        </row>
        <row r="8691">
          <cell r="E8691">
            <v>94.684796899999995</v>
          </cell>
          <cell r="F8691">
            <v>86</v>
          </cell>
        </row>
        <row r="8692">
          <cell r="E8692">
            <v>91.595203099999992</v>
          </cell>
          <cell r="F8692">
            <v>83</v>
          </cell>
        </row>
        <row r="8693">
          <cell r="E8693">
            <v>90.929601599999998</v>
          </cell>
          <cell r="F8693">
            <v>83</v>
          </cell>
        </row>
        <row r="8694">
          <cell r="E8694">
            <v>93.312796899999995</v>
          </cell>
          <cell r="F8694">
            <v>88</v>
          </cell>
        </row>
        <row r="8695">
          <cell r="E8695">
            <v>101.1652969</v>
          </cell>
          <cell r="F8695">
            <v>100</v>
          </cell>
        </row>
        <row r="8696">
          <cell r="E8696">
            <v>114.617</v>
          </cell>
          <cell r="F8696">
            <v>112</v>
          </cell>
        </row>
        <row r="8697">
          <cell r="E8697">
            <v>123.9381016</v>
          </cell>
          <cell r="F8697">
            <v>120</v>
          </cell>
        </row>
        <row r="8698">
          <cell r="E8698">
            <v>136.17349999999999</v>
          </cell>
          <cell r="F8698">
            <v>132</v>
          </cell>
        </row>
        <row r="8699">
          <cell r="E8699">
            <v>144.21899999999999</v>
          </cell>
          <cell r="F8699">
            <v>137</v>
          </cell>
        </row>
        <row r="8700">
          <cell r="E8700">
            <v>149.9539063</v>
          </cell>
          <cell r="F8700">
            <v>142</v>
          </cell>
        </row>
        <row r="8701">
          <cell r="E8701">
            <v>153.20750000000001</v>
          </cell>
          <cell r="F8701">
            <v>141</v>
          </cell>
        </row>
        <row r="8702">
          <cell r="E8702">
            <v>154.5369063</v>
          </cell>
          <cell r="F8702">
            <v>143</v>
          </cell>
        </row>
        <row r="8703">
          <cell r="E8703">
            <v>154.0975938</v>
          </cell>
          <cell r="F8703">
            <v>142</v>
          </cell>
        </row>
        <row r="8704">
          <cell r="E8704">
            <v>152.94329689999998</v>
          </cell>
          <cell r="F8704">
            <v>141</v>
          </cell>
        </row>
        <row r="8705">
          <cell r="E8705">
            <v>152.18740629999999</v>
          </cell>
          <cell r="F8705">
            <v>139</v>
          </cell>
        </row>
        <row r="8706">
          <cell r="E8706">
            <v>154.9365938</v>
          </cell>
          <cell r="F8706">
            <v>151</v>
          </cell>
        </row>
        <row r="8707">
          <cell r="E8707">
            <v>168.10440629999999</v>
          </cell>
          <cell r="F8707">
            <v>162</v>
          </cell>
        </row>
        <row r="8708">
          <cell r="E8708">
            <v>162.1515</v>
          </cell>
          <cell r="F8708">
            <v>157</v>
          </cell>
        </row>
        <row r="8709">
          <cell r="E8709">
            <v>155.00990630000001</v>
          </cell>
          <cell r="F8709">
            <v>152</v>
          </cell>
        </row>
        <row r="8710">
          <cell r="E8710">
            <v>147.9511875</v>
          </cell>
          <cell r="F8710">
            <v>146</v>
          </cell>
        </row>
        <row r="8711">
          <cell r="E8711">
            <v>138.74509380000001</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95.260898400000002</v>
          </cell>
          <cell r="F8715">
            <v>86</v>
          </cell>
        </row>
        <row r="8716">
          <cell r="E8716">
            <v>91.845601599999995</v>
          </cell>
          <cell r="F8716">
            <v>84</v>
          </cell>
        </row>
        <row r="8717">
          <cell r="E8717">
            <v>91.128500000000003</v>
          </cell>
          <cell r="F8717">
            <v>85</v>
          </cell>
        </row>
        <row r="8718">
          <cell r="E8718">
            <v>93.847703100000004</v>
          </cell>
          <cell r="F8718">
            <v>89</v>
          </cell>
        </row>
        <row r="8719">
          <cell r="E8719">
            <v>101.45650000000001</v>
          </cell>
          <cell r="F8719">
            <v>101</v>
          </cell>
        </row>
        <row r="8720">
          <cell r="E8720">
            <v>114.4447969</v>
          </cell>
          <cell r="F8720">
            <v>112</v>
          </cell>
        </row>
        <row r="8721">
          <cell r="E8721">
            <v>123.211</v>
          </cell>
          <cell r="F8721">
            <v>120</v>
          </cell>
        </row>
        <row r="8722">
          <cell r="E8722">
            <v>134.24299999999999</v>
          </cell>
          <cell r="F8722">
            <v>130</v>
          </cell>
        </row>
        <row r="8723">
          <cell r="E8723">
            <v>141.73500000000001</v>
          </cell>
          <cell r="F8723">
            <v>135</v>
          </cell>
        </row>
        <row r="8724">
          <cell r="E8724">
            <v>147.12809380000002</v>
          </cell>
          <cell r="F8724">
            <v>138</v>
          </cell>
        </row>
        <row r="8725">
          <cell r="E8725">
            <v>149.57870310000001</v>
          </cell>
          <cell r="F8725">
            <v>139</v>
          </cell>
        </row>
        <row r="8726">
          <cell r="E8726">
            <v>150.167</v>
          </cell>
          <cell r="F8726">
            <v>138</v>
          </cell>
        </row>
        <row r="8727">
          <cell r="E8727">
            <v>148.91370310000002</v>
          </cell>
          <cell r="F8727">
            <v>137</v>
          </cell>
        </row>
        <row r="8728">
          <cell r="E8728">
            <v>148.3939063</v>
          </cell>
          <cell r="F8728">
            <v>135</v>
          </cell>
        </row>
        <row r="8729">
          <cell r="E8729">
            <v>147.00800000000001</v>
          </cell>
          <cell r="F8729">
            <v>135</v>
          </cell>
        </row>
        <row r="8730">
          <cell r="E8730">
            <v>149.3399063</v>
          </cell>
          <cell r="F8730">
            <v>147</v>
          </cell>
        </row>
        <row r="8731">
          <cell r="E8731">
            <v>164.25749999999999</v>
          </cell>
          <cell r="F8731">
            <v>158</v>
          </cell>
        </row>
        <row r="8732">
          <cell r="E8732">
            <v>160.934</v>
          </cell>
          <cell r="F8732">
            <v>154</v>
          </cell>
        </row>
        <row r="8733">
          <cell r="E8733">
            <v>154.06959380000001</v>
          </cell>
          <cell r="F8733">
            <v>149</v>
          </cell>
        </row>
        <row r="8734">
          <cell r="E8734">
            <v>147.41399999999999</v>
          </cell>
          <cell r="F8734">
            <v>143</v>
          </cell>
        </row>
        <row r="8735">
          <cell r="E8735">
            <v>139.01909380000001</v>
          </cell>
          <cell r="F8735">
            <v>131</v>
          </cell>
        </row>
        <row r="8736">
          <cell r="E8736">
            <v>126.71259380000001</v>
          </cell>
          <cell r="F8736">
            <v>116</v>
          </cell>
        </row>
        <row r="8737">
          <cell r="E8737">
            <v>113.00320309999999</v>
          </cell>
          <cell r="F8737">
            <v>103</v>
          </cell>
        </row>
        <row r="8738">
          <cell r="E8738">
            <v>102.283</v>
          </cell>
          <cell r="F8738">
            <v>91</v>
          </cell>
        </row>
        <row r="8739">
          <cell r="E8739">
            <v>95.870898400000002</v>
          </cell>
          <cell r="F8739">
            <v>86</v>
          </cell>
        </row>
        <row r="8740">
          <cell r="E8740">
            <v>93.398898400000007</v>
          </cell>
          <cell r="F8740">
            <v>84</v>
          </cell>
        </row>
        <row r="8741">
          <cell r="E8741">
            <v>91.606796900000006</v>
          </cell>
          <cell r="F8741">
            <v>83</v>
          </cell>
        </row>
        <row r="8742">
          <cell r="E8742">
            <v>93.176898399999999</v>
          </cell>
          <cell r="F8742">
            <v>85</v>
          </cell>
        </row>
        <row r="8743">
          <cell r="E8743">
            <v>98.829703100000003</v>
          </cell>
          <cell r="F8743">
            <v>92</v>
          </cell>
        </row>
        <row r="8744">
          <cell r="E8744">
            <v>107.005</v>
          </cell>
          <cell r="F8744">
            <v>98</v>
          </cell>
        </row>
        <row r="8745">
          <cell r="E8745">
            <v>111.6296016</v>
          </cell>
          <cell r="F8745">
            <v>107</v>
          </cell>
        </row>
        <row r="8746">
          <cell r="E8746">
            <v>121.2997969</v>
          </cell>
          <cell r="F8746">
            <v>119</v>
          </cell>
        </row>
        <row r="8747">
          <cell r="E8747">
            <v>129.89279690000001</v>
          </cell>
          <cell r="F8747">
            <v>130</v>
          </cell>
        </row>
        <row r="8748">
          <cell r="E8748">
            <v>137.05950000000001</v>
          </cell>
          <cell r="F8748">
            <v>133</v>
          </cell>
        </row>
        <row r="8749">
          <cell r="E8749">
            <v>140.2544063</v>
          </cell>
          <cell r="F8749">
            <v>131</v>
          </cell>
        </row>
        <row r="8750">
          <cell r="E8750">
            <v>138.3547969</v>
          </cell>
          <cell r="F8750">
            <v>131</v>
          </cell>
        </row>
        <row r="8751">
          <cell r="E8751">
            <v>140.25040630000001</v>
          </cell>
          <cell r="F8751">
            <v>132</v>
          </cell>
        </row>
        <row r="8752">
          <cell r="E8752">
            <v>140.52199999999999</v>
          </cell>
          <cell r="F8752">
            <v>130</v>
          </cell>
        </row>
        <row r="8753">
          <cell r="E8753">
            <v>138.97200000000001</v>
          </cell>
          <cell r="F8753">
            <v>132</v>
          </cell>
        </row>
        <row r="8754">
          <cell r="E8754">
            <v>144.32029689999999</v>
          </cell>
          <cell r="F8754">
            <v>151</v>
          </cell>
        </row>
        <row r="8755">
          <cell r="E8755">
            <v>159.0035938</v>
          </cell>
          <cell r="F8755">
            <v>157</v>
          </cell>
        </row>
        <row r="8756">
          <cell r="E8756">
            <v>157.24690630000001</v>
          </cell>
          <cell r="F8756">
            <v>150</v>
          </cell>
        </row>
        <row r="8757">
          <cell r="E8757">
            <v>150.41309380000001</v>
          </cell>
          <cell r="F8757">
            <v>138</v>
          </cell>
        </row>
        <row r="8758">
          <cell r="E8758">
            <v>143.03299999999999</v>
          </cell>
          <cell r="F8758">
            <v>129</v>
          </cell>
        </row>
        <row r="8759">
          <cell r="E8759">
            <v>135.43929689999999</v>
          </cell>
          <cell r="F8759">
            <v>120</v>
          </cell>
        </row>
        <row r="8760">
          <cell r="E8760">
            <v>128.364</v>
          </cell>
          <cell r="F8760">
            <v>114</v>
          </cell>
        </row>
        <row r="8761">
          <cell r="E8761">
            <v>122.0077031</v>
          </cell>
          <cell r="F8761">
            <v>107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guel.Cerrutti@energy.ca.gov" TargetMode="External"/><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46" zoomScale="75" workbookViewId="0">
      <selection activeCell="B3" sqref="B3"/>
    </sheetView>
  </sheetViews>
  <sheetFormatPr defaultColWidth="7.44140625" defaultRowHeight="13.2"/>
  <cols>
    <col min="1" max="1" width="9.109375" customWidth="1"/>
    <col min="2" max="2" width="127.44140625" customWidth="1"/>
    <col min="3" max="3" width="11.33203125" customWidth="1"/>
    <col min="4" max="4" width="12.6640625" customWidth="1"/>
  </cols>
  <sheetData>
    <row r="1" spans="1:4" ht="15.6">
      <c r="A1" s="49"/>
      <c r="B1" s="50"/>
      <c r="C1" s="51"/>
      <c r="D1" s="52"/>
    </row>
    <row r="2" spans="1:4" ht="17.399999999999999">
      <c r="A2" s="53"/>
      <c r="B2" s="54" t="s">
        <v>61</v>
      </c>
      <c r="C2" s="55"/>
      <c r="D2" s="56"/>
    </row>
    <row r="3" spans="1:4" ht="17.399999999999999">
      <c r="A3" s="53"/>
      <c r="B3" s="57" t="s">
        <v>111</v>
      </c>
      <c r="C3" s="55"/>
      <c r="D3" s="56"/>
    </row>
    <row r="4" spans="1:4" ht="15.6">
      <c r="A4" s="53"/>
      <c r="B4" s="58"/>
      <c r="C4" s="55"/>
      <c r="D4" s="56"/>
    </row>
    <row r="5" spans="1:4" ht="15.6">
      <c r="A5" s="53"/>
      <c r="B5" s="59" t="s">
        <v>69</v>
      </c>
      <c r="C5" s="55"/>
      <c r="D5" s="56"/>
    </row>
    <row r="6" spans="1:4" ht="15.6">
      <c r="A6" s="53"/>
      <c r="B6" s="58"/>
      <c r="C6" s="55"/>
      <c r="D6" s="56"/>
    </row>
    <row r="7" spans="1:4" ht="15">
      <c r="A7" s="53"/>
      <c r="B7" s="60"/>
      <c r="C7" s="55"/>
      <c r="D7" s="56"/>
    </row>
    <row r="8" spans="1:4" ht="15.6">
      <c r="A8" s="53"/>
      <c r="B8" s="61" t="s">
        <v>62</v>
      </c>
      <c r="C8" s="55"/>
      <c r="D8" s="56"/>
    </row>
    <row r="9" spans="1:4" ht="15">
      <c r="A9" s="53"/>
      <c r="B9" s="62" t="s">
        <v>72</v>
      </c>
      <c r="C9" s="55"/>
      <c r="D9" s="56"/>
    </row>
    <row r="10" spans="1:4" ht="15.75" customHeight="1">
      <c r="A10" s="53"/>
      <c r="B10" s="60"/>
      <c r="C10" s="55"/>
      <c r="D10" s="56"/>
    </row>
    <row r="11" spans="1:4" ht="15.75" customHeight="1">
      <c r="A11" s="53"/>
      <c r="B11" s="60" t="s">
        <v>107</v>
      </c>
      <c r="C11" s="55"/>
      <c r="D11" s="56"/>
    </row>
    <row r="12" spans="1:4" ht="15.75" customHeight="1">
      <c r="A12" s="53"/>
      <c r="B12" s="60" t="s">
        <v>61</v>
      </c>
      <c r="C12" s="55"/>
      <c r="D12" s="56"/>
    </row>
    <row r="13" spans="1:4" ht="15.75" customHeight="1">
      <c r="A13" s="53"/>
      <c r="B13" s="60" t="s">
        <v>110</v>
      </c>
      <c r="C13" s="55"/>
      <c r="D13" s="56"/>
    </row>
    <row r="14" spans="1:4" ht="15.75" customHeight="1">
      <c r="A14" s="53"/>
      <c r="B14" s="60" t="s">
        <v>63</v>
      </c>
      <c r="C14" s="55"/>
      <c r="D14" s="56"/>
    </row>
    <row r="15" spans="1:4" ht="24" customHeight="1">
      <c r="A15" s="53"/>
      <c r="B15" s="88" t="s">
        <v>108</v>
      </c>
      <c r="C15" s="55"/>
      <c r="D15" s="56"/>
    </row>
    <row r="16" spans="1:4" ht="15.75" customHeight="1">
      <c r="A16" s="53"/>
      <c r="B16" s="60"/>
      <c r="C16" s="55"/>
      <c r="D16" s="56"/>
    </row>
    <row r="17" spans="1:4" ht="15.75" customHeight="1">
      <c r="A17" s="53"/>
      <c r="B17" s="60" t="s">
        <v>67</v>
      </c>
      <c r="C17" s="55"/>
      <c r="D17" s="56"/>
    </row>
    <row r="18" spans="1:4" ht="15.75" customHeight="1">
      <c r="A18" s="53"/>
      <c r="B18" s="60"/>
      <c r="C18" s="55"/>
      <c r="D18" s="56"/>
    </row>
    <row r="19" spans="1:4" ht="15.75" customHeight="1">
      <c r="A19" s="53"/>
      <c r="B19" s="60" t="s">
        <v>68</v>
      </c>
      <c r="C19" s="55"/>
      <c r="D19" s="56"/>
    </row>
    <row r="20" spans="1:4" ht="29.25" customHeight="1">
      <c r="A20" s="53"/>
      <c r="B20" s="87" t="s">
        <v>104</v>
      </c>
      <c r="C20" s="55"/>
      <c r="D20" s="56"/>
    </row>
    <row r="21" spans="1:4" ht="15">
      <c r="A21" s="53"/>
      <c r="B21" s="60"/>
      <c r="C21" s="55"/>
      <c r="D21" s="56"/>
    </row>
    <row r="22" spans="1:4" ht="15">
      <c r="A22" s="53"/>
      <c r="B22" s="60"/>
      <c r="C22" s="55"/>
      <c r="D22" s="56"/>
    </row>
    <row r="23" spans="1:4" ht="15">
      <c r="A23" s="53"/>
      <c r="B23" s="60" t="s">
        <v>88</v>
      </c>
      <c r="C23" s="55"/>
      <c r="D23" s="56"/>
    </row>
    <row r="24" spans="1:4" ht="15.6">
      <c r="A24" s="53"/>
      <c r="B24" s="76" t="s">
        <v>101</v>
      </c>
      <c r="C24" s="63"/>
      <c r="D24" s="56"/>
    </row>
    <row r="25" spans="1:4" ht="24.75" customHeight="1">
      <c r="A25" s="53"/>
      <c r="B25" s="68" t="s">
        <v>97</v>
      </c>
      <c r="C25" s="63"/>
      <c r="D25" s="56"/>
    </row>
    <row r="26" spans="1:4" ht="48.75" customHeight="1">
      <c r="A26" s="53"/>
      <c r="B26" s="60" t="s">
        <v>109</v>
      </c>
      <c r="C26" s="55"/>
      <c r="D26" s="56"/>
    </row>
    <row r="27" spans="1:4">
      <c r="A27" s="64"/>
      <c r="B27" s="65"/>
      <c r="C27" s="65"/>
      <c r="D27" s="66"/>
    </row>
    <row r="28" spans="1:4">
      <c r="A28" s="53"/>
    </row>
    <row r="29" spans="1:4" ht="15.6">
      <c r="B29" s="78" t="s">
        <v>73</v>
      </c>
    </row>
    <row r="30" spans="1:4" ht="15.6">
      <c r="B30" s="78"/>
    </row>
    <row r="31" spans="1:4" ht="45.6">
      <c r="B31" s="78" t="s">
        <v>74</v>
      </c>
    </row>
    <row r="32" spans="1:4" ht="15.6">
      <c r="B32" s="78"/>
    </row>
    <row r="33" spans="2:5" ht="45.6">
      <c r="B33" s="78" t="s">
        <v>102</v>
      </c>
    </row>
    <row r="34" spans="2:5" ht="15">
      <c r="B34" s="79"/>
    </row>
    <row r="35" spans="2:5" ht="90" customHeight="1">
      <c r="B35" s="79" t="s">
        <v>98</v>
      </c>
    </row>
    <row r="36" spans="2:5" ht="15">
      <c r="B36" s="79"/>
    </row>
    <row r="37" spans="2:5" ht="30">
      <c r="B37" s="79" t="s">
        <v>75</v>
      </c>
    </row>
    <row r="39" spans="2:5" ht="15">
      <c r="B39" s="77"/>
    </row>
    <row r="40" spans="2:5" ht="15.6">
      <c r="B40" s="6" t="s">
        <v>76</v>
      </c>
      <c r="D40" s="67"/>
      <c r="E40" s="67"/>
    </row>
    <row r="41" spans="2:5" ht="15">
      <c r="B41" s="77"/>
      <c r="D41" s="67"/>
      <c r="E41" s="67"/>
    </row>
    <row r="42" spans="2:5" ht="30.6">
      <c r="B42" s="78" t="s">
        <v>77</v>
      </c>
    </row>
    <row r="43" spans="2:5" ht="42" customHeight="1">
      <c r="B43" s="78" t="s">
        <v>87</v>
      </c>
    </row>
    <row r="45" spans="2:5" ht="15.6">
      <c r="B45" s="78" t="s">
        <v>78</v>
      </c>
    </row>
    <row r="46" spans="2:5" ht="15">
      <c r="B46" s="79"/>
    </row>
    <row r="47" spans="2:5" ht="30">
      <c r="B47" s="79" t="s">
        <v>79</v>
      </c>
    </row>
    <row r="48" spans="2:5" ht="15">
      <c r="B48" s="79"/>
    </row>
    <row r="49" spans="2:2" ht="75">
      <c r="B49" s="79" t="s">
        <v>80</v>
      </c>
    </row>
    <row r="50" spans="2:2" ht="15">
      <c r="B50" s="79"/>
    </row>
    <row r="51" spans="2:2" ht="30">
      <c r="B51" s="79" t="s">
        <v>81</v>
      </c>
    </row>
    <row r="52" spans="2:2">
      <c r="B52" s="80"/>
    </row>
    <row r="54" spans="2:2" ht="15.6">
      <c r="B54" s="6" t="s">
        <v>82</v>
      </c>
    </row>
    <row r="55" spans="2:2" ht="15">
      <c r="B55" s="77"/>
    </row>
    <row r="56" spans="2:2" ht="30">
      <c r="B56" s="79" t="s">
        <v>83</v>
      </c>
    </row>
    <row r="57" spans="2:2" ht="36" customHeight="1">
      <c r="B57" s="79" t="s">
        <v>84</v>
      </c>
    </row>
  </sheetData>
  <phoneticPr fontId="4" type="noConversion"/>
  <hyperlinks>
    <hyperlink ref="B20" r:id="rId1"/>
    <hyperlink ref="B15" r:id="rId2"/>
  </hyperlinks>
  <pageMargins left="0.75" right="0.75" top="1" bottom="1" header="0.5" footer="0.5"/>
  <pageSetup scale="66" fitToHeight="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topLeftCell="A4" zoomScale="75" zoomScaleNormal="100" workbookViewId="0">
      <selection activeCell="B4" sqref="B4"/>
    </sheetView>
  </sheetViews>
  <sheetFormatPr defaultColWidth="9.109375" defaultRowHeight="12" customHeight="1"/>
  <cols>
    <col min="1" max="1" width="64.6640625" style="26" customWidth="1"/>
    <col min="2" max="2" width="64" style="26" customWidth="1"/>
    <col min="3" max="16384" width="9.109375" style="26"/>
  </cols>
  <sheetData>
    <row r="1" spans="1:4" ht="17.25" customHeight="1">
      <c r="A1" s="34" t="s">
        <v>35</v>
      </c>
      <c r="B1" s="35"/>
      <c r="C1" s="35"/>
      <c r="D1" s="36"/>
    </row>
    <row r="2" spans="1:4" ht="12" customHeight="1">
      <c r="A2" s="35"/>
      <c r="B2" s="35"/>
      <c r="C2" s="35"/>
      <c r="D2" s="36"/>
    </row>
    <row r="3" spans="1:4" ht="12" customHeight="1">
      <c r="A3" s="37"/>
      <c r="B3" s="35"/>
      <c r="C3" s="35"/>
      <c r="D3" s="36"/>
    </row>
    <row r="4" spans="1:4" ht="12" customHeight="1">
      <c r="A4" s="38" t="s">
        <v>36</v>
      </c>
      <c r="B4" s="86" t="s">
        <v>117</v>
      </c>
      <c r="C4" s="37"/>
    </row>
    <row r="5" spans="1:4" ht="12" customHeight="1">
      <c r="A5" s="38" t="s">
        <v>37</v>
      </c>
      <c r="B5" s="39"/>
      <c r="C5" s="37"/>
    </row>
    <row r="6" spans="1:4" ht="12" customHeight="1">
      <c r="A6" s="38"/>
      <c r="B6" s="39"/>
      <c r="C6" s="37"/>
    </row>
    <row r="7" spans="1:4" ht="12" customHeight="1">
      <c r="A7" s="38"/>
      <c r="B7" s="39"/>
      <c r="C7" s="37"/>
    </row>
    <row r="8" spans="1:4" ht="12" customHeight="1">
      <c r="A8" s="40"/>
      <c r="B8" s="41"/>
      <c r="C8" s="37"/>
    </row>
    <row r="9" spans="1:4" ht="12" customHeight="1">
      <c r="A9" s="42" t="s">
        <v>38</v>
      </c>
      <c r="B9" s="41"/>
      <c r="C9" s="37"/>
    </row>
    <row r="10" spans="1:4" ht="12" customHeight="1">
      <c r="A10" s="37" t="s">
        <v>39</v>
      </c>
      <c r="B10" s="41"/>
      <c r="C10" s="37"/>
    </row>
    <row r="11" spans="1:4" ht="12" customHeight="1">
      <c r="A11" s="37" t="s">
        <v>40</v>
      </c>
      <c r="B11" s="41"/>
      <c r="C11" s="37"/>
    </row>
    <row r="12" spans="1:4" ht="12" customHeight="1">
      <c r="A12" s="37" t="s">
        <v>41</v>
      </c>
      <c r="B12" s="41"/>
      <c r="C12" s="37"/>
    </row>
    <row r="13" spans="1:4" ht="12" customHeight="1">
      <c r="A13" s="37" t="s">
        <v>42</v>
      </c>
      <c r="B13" s="41"/>
      <c r="C13" s="37"/>
    </row>
    <row r="14" spans="1:4" ht="12" customHeight="1">
      <c r="A14" s="37"/>
      <c r="B14" s="41"/>
      <c r="C14" s="37"/>
    </row>
    <row r="15" spans="1:4" ht="12" customHeight="1">
      <c r="A15" s="43" t="s">
        <v>43</v>
      </c>
      <c r="B15" s="41"/>
      <c r="C15" s="37"/>
    </row>
    <row r="16" spans="1:4"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spans="1:3" ht="12" customHeight="1">
      <c r="B36" s="41"/>
    </row>
    <row r="37" spans="1:3" ht="12" customHeight="1">
      <c r="A37" s="40" t="s">
        <v>60</v>
      </c>
      <c r="B37" s="41"/>
    </row>
    <row r="38" spans="1:3" ht="12" customHeight="1">
      <c r="A38" s="41" t="s">
        <v>52</v>
      </c>
      <c r="B38" s="39"/>
    </row>
    <row r="39" spans="1:3" ht="12" customHeight="1">
      <c r="A39" s="41" t="s">
        <v>48</v>
      </c>
      <c r="B39" s="39"/>
    </row>
    <row r="40" spans="1:3" ht="12" customHeight="1">
      <c r="A40" s="41" t="s">
        <v>53</v>
      </c>
      <c r="B40" s="39"/>
    </row>
    <row r="41" spans="1:3" ht="12" customHeight="1">
      <c r="A41" s="41" t="s">
        <v>54</v>
      </c>
      <c r="B41" s="39"/>
    </row>
  </sheetData>
  <phoneticPr fontId="4" type="noConversion"/>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J62"/>
  <sheetViews>
    <sheetView tabSelected="1" topLeftCell="A7" zoomScale="70" zoomScaleNormal="70" zoomScaleSheetLayoutView="75" workbookViewId="0">
      <selection activeCell="Z10" sqref="Z10:AB21"/>
    </sheetView>
  </sheetViews>
  <sheetFormatPr defaultColWidth="9.109375" defaultRowHeight="15.6"/>
  <cols>
    <col min="1" max="1" width="5.33203125" style="1" customWidth="1"/>
    <col min="2" max="2" width="8.5546875" style="2" customWidth="1"/>
    <col min="3" max="3" width="12.21875" style="2" customWidth="1"/>
    <col min="4" max="5" width="9.6640625" style="2" customWidth="1"/>
    <col min="6" max="6" width="13.109375" style="1" customWidth="1"/>
    <col min="7" max="12" width="8.6640625" style="1" customWidth="1"/>
    <col min="13" max="18" width="10" style="1" customWidth="1"/>
    <col min="19" max="21" width="13.33203125" style="1" customWidth="1"/>
    <col min="22" max="24" width="14.33203125" style="1" customWidth="1"/>
    <col min="25" max="25" width="16.6640625" style="1" customWidth="1"/>
    <col min="26" max="28" width="11.6640625" style="1" customWidth="1"/>
    <col min="29" max="31" width="18.33203125" style="1" customWidth="1"/>
    <col min="32" max="32" width="13.88671875" style="1" customWidth="1"/>
    <col min="33" max="16384" width="9.109375" style="1"/>
  </cols>
  <sheetData>
    <row r="1" spans="1:36">
      <c r="F1" s="108"/>
      <c r="G1" s="108"/>
      <c r="H1" s="108"/>
      <c r="I1" s="108"/>
      <c r="J1" s="108"/>
      <c r="K1" s="108"/>
      <c r="L1" s="108"/>
      <c r="M1" s="108"/>
      <c r="N1" s="108"/>
      <c r="O1" s="108"/>
      <c r="P1" s="108"/>
      <c r="Q1" s="108"/>
      <c r="R1" s="108"/>
      <c r="S1" s="108"/>
      <c r="T1" s="108"/>
      <c r="U1" s="108"/>
      <c r="V1" s="108"/>
      <c r="W1" s="108"/>
      <c r="X1" s="108"/>
      <c r="Y1" s="108"/>
    </row>
    <row r="2" spans="1:36" ht="34.5" customHeight="1">
      <c r="F2" s="100" t="s">
        <v>116</v>
      </c>
      <c r="G2" s="100"/>
      <c r="H2" s="100"/>
      <c r="I2" s="100"/>
      <c r="J2" s="100"/>
      <c r="K2" s="100"/>
      <c r="L2" s="100"/>
      <c r="M2" s="100"/>
      <c r="N2" s="100"/>
      <c r="O2" s="100"/>
      <c r="P2" s="100"/>
      <c r="Q2" s="100"/>
      <c r="R2" s="100"/>
      <c r="S2" s="100"/>
      <c r="T2" s="100"/>
      <c r="U2" s="100"/>
      <c r="V2" s="100"/>
      <c r="W2" s="100"/>
      <c r="X2" s="100"/>
      <c r="Y2" s="100"/>
      <c r="Z2" s="27"/>
      <c r="AA2" s="27"/>
      <c r="AB2" s="27"/>
      <c r="AC2" s="27"/>
      <c r="AD2" s="27"/>
      <c r="AE2" s="27"/>
      <c r="AF2" s="27"/>
      <c r="AG2" s="27"/>
    </row>
    <row r="3" spans="1:36" ht="34.5" customHeight="1">
      <c r="F3" s="99">
        <v>42736</v>
      </c>
      <c r="G3" s="100"/>
      <c r="H3" s="100"/>
      <c r="I3" s="100"/>
      <c r="J3" s="100"/>
      <c r="K3" s="100"/>
      <c r="L3" s="100"/>
      <c r="M3" s="100"/>
      <c r="N3" s="100"/>
      <c r="O3" s="100"/>
      <c r="P3" s="100"/>
      <c r="Q3" s="100"/>
      <c r="R3" s="100"/>
      <c r="S3" s="100"/>
      <c r="T3" s="100"/>
      <c r="U3" s="100"/>
      <c r="V3" s="100"/>
      <c r="W3" s="100"/>
      <c r="X3" s="100"/>
      <c r="Y3" s="100"/>
      <c r="Z3" s="27"/>
      <c r="AA3" s="27"/>
      <c r="AB3" s="27"/>
      <c r="AC3" s="27"/>
      <c r="AD3" s="27"/>
      <c r="AE3" s="27"/>
      <c r="AF3" s="27"/>
      <c r="AG3" s="27"/>
    </row>
    <row r="4" spans="1:36" ht="22.5" customHeight="1">
      <c r="F4" s="100" t="str">
        <f>+Certification!B4</f>
        <v>GenESP</v>
      </c>
      <c r="G4" s="100"/>
      <c r="H4" s="100"/>
      <c r="I4" s="100"/>
      <c r="J4" s="100"/>
      <c r="K4" s="100"/>
      <c r="L4" s="100"/>
      <c r="M4" s="100"/>
      <c r="N4" s="100"/>
      <c r="O4" s="100"/>
      <c r="P4" s="100"/>
      <c r="Q4" s="100"/>
      <c r="R4" s="100"/>
      <c r="S4" s="100"/>
      <c r="T4" s="100"/>
      <c r="U4" s="100"/>
      <c r="V4" s="100"/>
      <c r="W4" s="100"/>
      <c r="X4" s="100"/>
      <c r="Y4" s="100"/>
      <c r="Z4" s="27"/>
      <c r="AA4" s="27"/>
      <c r="AB4" s="27"/>
      <c r="AC4" s="27"/>
      <c r="AD4" s="27"/>
      <c r="AE4" s="27"/>
      <c r="AF4" s="27"/>
      <c r="AG4" s="27"/>
    </row>
    <row r="5" spans="1:36" ht="23.25" customHeight="1">
      <c r="F5" s="108" t="s">
        <v>0</v>
      </c>
      <c r="G5" s="108"/>
      <c r="H5" s="108"/>
      <c r="I5" s="108"/>
      <c r="J5" s="108"/>
      <c r="K5" s="108"/>
      <c r="L5" s="108"/>
      <c r="M5" s="108"/>
      <c r="N5" s="108"/>
      <c r="O5" s="108"/>
      <c r="P5" s="108"/>
      <c r="Q5" s="108"/>
      <c r="R5" s="108"/>
      <c r="S5" s="108"/>
      <c r="T5" s="108"/>
      <c r="U5" s="108"/>
      <c r="V5" s="108"/>
      <c r="W5" s="108"/>
      <c r="X5" s="108"/>
      <c r="Y5" s="108"/>
      <c r="Z5" s="28"/>
      <c r="AA5" s="28"/>
      <c r="AB5" s="28"/>
      <c r="AC5" s="28"/>
      <c r="AD5" s="28"/>
      <c r="AE5" s="28"/>
      <c r="AF5" s="28"/>
      <c r="AG5" s="28"/>
    </row>
    <row r="7" spans="1:36" ht="37.5" customHeight="1">
      <c r="A7" s="3" t="s">
        <v>34</v>
      </c>
      <c r="B7" s="29">
        <v>1</v>
      </c>
      <c r="C7" s="93">
        <v>2</v>
      </c>
      <c r="D7" s="94"/>
      <c r="E7" s="94"/>
      <c r="F7" s="105"/>
      <c r="G7" s="93">
        <f>+C7+1</f>
        <v>3</v>
      </c>
      <c r="H7" s="94"/>
      <c r="I7" s="94"/>
      <c r="J7" s="94"/>
      <c r="K7" s="94"/>
      <c r="L7" s="105"/>
      <c r="M7" s="29" t="s">
        <v>95</v>
      </c>
      <c r="N7" s="29" t="s">
        <v>96</v>
      </c>
      <c r="O7" s="29" t="s">
        <v>114</v>
      </c>
      <c r="P7" s="29" t="s">
        <v>115</v>
      </c>
      <c r="Q7" s="29" t="s">
        <v>89</v>
      </c>
      <c r="R7" s="82" t="s">
        <v>90</v>
      </c>
      <c r="S7" s="93">
        <v>7</v>
      </c>
      <c r="T7" s="94"/>
      <c r="U7" s="95"/>
      <c r="V7" s="90" t="s">
        <v>71</v>
      </c>
      <c r="W7" s="91"/>
      <c r="X7" s="91"/>
      <c r="Y7" s="92"/>
      <c r="Z7" s="2"/>
      <c r="AA7" s="2"/>
      <c r="AB7" s="2"/>
      <c r="AC7" s="90" t="s">
        <v>85</v>
      </c>
      <c r="AD7" s="91"/>
      <c r="AE7" s="91"/>
      <c r="AF7" s="92"/>
    </row>
    <row r="8" spans="1:36" ht="107.25" customHeight="1">
      <c r="B8" s="30" t="s">
        <v>32</v>
      </c>
      <c r="C8" s="96" t="s">
        <v>70</v>
      </c>
      <c r="D8" s="97"/>
      <c r="E8" s="97"/>
      <c r="F8" s="98"/>
      <c r="G8" s="106" t="s">
        <v>99</v>
      </c>
      <c r="H8" s="107"/>
      <c r="I8" s="107"/>
      <c r="J8" s="107"/>
      <c r="K8" s="107"/>
      <c r="L8" s="104"/>
      <c r="M8" s="96" t="s">
        <v>106</v>
      </c>
      <c r="N8" s="97"/>
      <c r="O8" s="97"/>
      <c r="P8" s="97"/>
      <c r="Q8" s="97"/>
      <c r="R8" s="104"/>
      <c r="S8" s="96" t="s">
        <v>103</v>
      </c>
      <c r="T8" s="97"/>
      <c r="U8" s="98"/>
      <c r="V8" s="31" t="s">
        <v>64</v>
      </c>
      <c r="W8" s="31" t="s">
        <v>64</v>
      </c>
      <c r="X8" s="31" t="s">
        <v>64</v>
      </c>
      <c r="Y8" s="31" t="s">
        <v>66</v>
      </c>
      <c r="Z8" s="101" t="s">
        <v>105</v>
      </c>
      <c r="AA8" s="102"/>
      <c r="AB8" s="103"/>
      <c r="AC8" s="31" t="s">
        <v>100</v>
      </c>
      <c r="AD8" s="31" t="s">
        <v>86</v>
      </c>
      <c r="AE8" s="31" t="s">
        <v>86</v>
      </c>
      <c r="AF8" s="31" t="s">
        <v>66</v>
      </c>
    </row>
    <row r="9" spans="1:36" ht="39.75" customHeight="1">
      <c r="B9" s="30"/>
      <c r="C9" s="33" t="s">
        <v>13</v>
      </c>
      <c r="D9" s="33" t="s">
        <v>22</v>
      </c>
      <c r="E9" s="33" t="s">
        <v>19</v>
      </c>
      <c r="F9" s="33" t="s">
        <v>15</v>
      </c>
      <c r="G9" s="85" t="s">
        <v>93</v>
      </c>
      <c r="H9" s="85" t="s">
        <v>92</v>
      </c>
      <c r="I9" s="85" t="s">
        <v>112</v>
      </c>
      <c r="J9" s="85" t="s">
        <v>113</v>
      </c>
      <c r="K9" s="85" t="s">
        <v>94</v>
      </c>
      <c r="L9" s="85" t="s">
        <v>91</v>
      </c>
      <c r="M9" s="85" t="s">
        <v>93</v>
      </c>
      <c r="N9" s="85" t="s">
        <v>92</v>
      </c>
      <c r="O9" s="85" t="s">
        <v>112</v>
      </c>
      <c r="P9" s="85" t="s">
        <v>113</v>
      </c>
      <c r="Q9" s="85" t="s">
        <v>94</v>
      </c>
      <c r="R9" s="85" t="s">
        <v>91</v>
      </c>
      <c r="S9" s="33" t="s">
        <v>13</v>
      </c>
      <c r="T9" s="33" t="s">
        <v>22</v>
      </c>
      <c r="U9" s="33" t="s">
        <v>19</v>
      </c>
      <c r="V9" s="33" t="s">
        <v>13</v>
      </c>
      <c r="W9" s="33" t="s">
        <v>22</v>
      </c>
      <c r="X9" s="33" t="s">
        <v>19</v>
      </c>
      <c r="Y9" s="32"/>
      <c r="Z9" s="33" t="s">
        <v>13</v>
      </c>
      <c r="AA9" s="33" t="s">
        <v>22</v>
      </c>
      <c r="AB9" s="33" t="s">
        <v>19</v>
      </c>
      <c r="AC9" s="33" t="s">
        <v>13</v>
      </c>
      <c r="AD9" s="33" t="s">
        <v>22</v>
      </c>
      <c r="AE9" s="33" t="s">
        <v>19</v>
      </c>
      <c r="AF9" s="32"/>
    </row>
    <row r="10" spans="1:36">
      <c r="A10" s="1">
        <v>1</v>
      </c>
      <c r="B10" s="33" t="s">
        <v>1</v>
      </c>
      <c r="C10" s="73"/>
      <c r="D10" s="73"/>
      <c r="E10" s="73"/>
      <c r="F10" s="69">
        <f>SUM(C10:E10)</f>
        <v>0</v>
      </c>
      <c r="G10" s="74">
        <v>0.84</v>
      </c>
      <c r="H10" s="74">
        <v>0.93899999999999995</v>
      </c>
      <c r="I10" s="74">
        <v>0.80100000000000005</v>
      </c>
      <c r="J10" s="74">
        <v>0.88500000000000001</v>
      </c>
      <c r="K10" s="74">
        <v>0.82199999999999995</v>
      </c>
      <c r="L10" s="74">
        <v>0.93899999999999995</v>
      </c>
      <c r="M10" s="71"/>
      <c r="N10" s="71"/>
      <c r="O10" s="71"/>
      <c r="P10" s="71"/>
      <c r="Q10" s="71"/>
      <c r="R10" s="71"/>
      <c r="S10" s="70">
        <f t="shared" ref="S10:S21" si="0">(G10*M10+N10*H10)*$H$24</f>
        <v>0</v>
      </c>
      <c r="T10" s="70">
        <f>(I10*O10+J10*P10)*$J$24</f>
        <v>0</v>
      </c>
      <c r="U10" s="70">
        <f>(K10*Q10+R10*L10)*$K$24</f>
        <v>0</v>
      </c>
      <c r="V10" s="72">
        <f>ROUND(C10+S10,2)</f>
        <v>0</v>
      </c>
      <c r="W10" s="72">
        <f t="shared" ref="W10:X10" si="1">ROUND(D10+T10,2)</f>
        <v>0</v>
      </c>
      <c r="X10" s="72">
        <f t="shared" si="1"/>
        <v>0</v>
      </c>
      <c r="Y10" s="72">
        <f>SUM(V10:X10)</f>
        <v>0</v>
      </c>
      <c r="Z10" s="89">
        <v>0.84</v>
      </c>
      <c r="AA10" s="89">
        <v>0.80100000000000005</v>
      </c>
      <c r="AB10" s="89">
        <v>0.82199999999999995</v>
      </c>
      <c r="AC10" s="72">
        <f>IF(Z10=0,0,(C10/$K$24/Z10)+M10+N10)</f>
        <v>0</v>
      </c>
      <c r="AD10" s="72">
        <f>IF(AA10=0,0,(D10/$K$24/AA10)+O10+P10)</f>
        <v>0</v>
      </c>
      <c r="AE10" s="72">
        <f>IF(AB10=0,0,(E10/$K$24/AB10)+Q10+R10)</f>
        <v>0</v>
      </c>
      <c r="AF10" s="72">
        <f>SUM(AC10:AE10)</f>
        <v>0</v>
      </c>
      <c r="AG10" s="84"/>
      <c r="AH10" s="84"/>
      <c r="AI10" s="84"/>
      <c r="AJ10" s="84"/>
    </row>
    <row r="11" spans="1:36">
      <c r="A11" s="1">
        <f>+A10+1</f>
        <v>2</v>
      </c>
      <c r="B11" s="33" t="s">
        <v>2</v>
      </c>
      <c r="C11" s="73"/>
      <c r="D11" s="73"/>
      <c r="E11" s="73"/>
      <c r="F11" s="69">
        <f t="shared" ref="F11:F21" si="2">SUM(C11:E11)</f>
        <v>0</v>
      </c>
      <c r="G11" s="74">
        <v>0.82499999999999996</v>
      </c>
      <c r="H11" s="74">
        <v>0.94799999999999995</v>
      </c>
      <c r="I11" s="74">
        <v>0.80700000000000005</v>
      </c>
      <c r="J11" s="74">
        <v>0.86099999999999999</v>
      </c>
      <c r="K11" s="74">
        <v>0.84899999999999998</v>
      </c>
      <c r="L11" s="74">
        <v>0.94799999999999995</v>
      </c>
      <c r="M11" s="71"/>
      <c r="N11" s="71"/>
      <c r="O11" s="71"/>
      <c r="P11" s="71"/>
      <c r="Q11" s="71"/>
      <c r="R11" s="71"/>
      <c r="S11" s="70">
        <f t="shared" si="0"/>
        <v>0</v>
      </c>
      <c r="T11" s="70">
        <f t="shared" ref="T11:T21" si="3">(I11*O11+J11*P11)*$J$24</f>
        <v>0</v>
      </c>
      <c r="U11" s="70">
        <f t="shared" ref="U11:U21" si="4">(K11*Q11+R11*L11)*$K$24</f>
        <v>0</v>
      </c>
      <c r="V11" s="72">
        <f t="shared" ref="V11:V21" si="5">ROUND(C11+S11,2)</f>
        <v>0</v>
      </c>
      <c r="W11" s="72">
        <f t="shared" ref="W11:W21" si="6">ROUND(D11+T11,2)</f>
        <v>0</v>
      </c>
      <c r="X11" s="72">
        <f t="shared" ref="X11:X21" si="7">ROUND(E11+U11,2)</f>
        <v>0</v>
      </c>
      <c r="Y11" s="72">
        <f t="shared" ref="Y11:Y21" si="8">SUM(V11:X11)</f>
        <v>0</v>
      </c>
      <c r="Z11" s="89">
        <v>0.82499999999999996</v>
      </c>
      <c r="AA11" s="89">
        <v>0.80700000000000005</v>
      </c>
      <c r="AB11" s="89">
        <v>0.84899999999999998</v>
      </c>
      <c r="AC11" s="72">
        <f t="shared" ref="AC11:AC21" si="9">IF(Z11=0,0,(C11/$K$24/Z11)+M11+N11)</f>
        <v>0</v>
      </c>
      <c r="AD11" s="72">
        <f t="shared" ref="AD11:AD21" si="10">IF(AA11=0,0,(D11/$K$24/AA11)+O11+P11)</f>
        <v>0</v>
      </c>
      <c r="AE11" s="72">
        <f t="shared" ref="AE11:AE21" si="11">IF(AB11=0,0,(E11/$K$24/AB11)+Q11+R11)</f>
        <v>0</v>
      </c>
      <c r="AF11" s="72">
        <f t="shared" ref="AF11:AF21" si="12">SUM(AC11:AE11)</f>
        <v>0</v>
      </c>
    </row>
    <row r="12" spans="1:36">
      <c r="A12" s="1">
        <f t="shared" ref="A12:A21" si="13">+A11+1</f>
        <v>3</v>
      </c>
      <c r="B12" s="33" t="s">
        <v>3</v>
      </c>
      <c r="C12" s="73"/>
      <c r="D12" s="73"/>
      <c r="E12" s="73"/>
      <c r="F12" s="69">
        <f t="shared" si="2"/>
        <v>0</v>
      </c>
      <c r="G12" s="74">
        <v>0.86399999999999999</v>
      </c>
      <c r="H12" s="74">
        <v>0.89700000000000002</v>
      </c>
      <c r="I12" s="74">
        <v>0.79200000000000004</v>
      </c>
      <c r="J12" s="74">
        <v>0.88500000000000001</v>
      </c>
      <c r="K12" s="74">
        <v>0.80100000000000005</v>
      </c>
      <c r="L12" s="74">
        <v>0.91500000000000004</v>
      </c>
      <c r="M12" s="71"/>
      <c r="N12" s="71"/>
      <c r="O12" s="71"/>
      <c r="P12" s="71"/>
      <c r="Q12" s="71"/>
      <c r="R12" s="71"/>
      <c r="S12" s="70">
        <f t="shared" si="0"/>
        <v>0</v>
      </c>
      <c r="T12" s="70">
        <f t="shared" si="3"/>
        <v>0</v>
      </c>
      <c r="U12" s="70">
        <f t="shared" si="4"/>
        <v>0</v>
      </c>
      <c r="V12" s="72">
        <f t="shared" si="5"/>
        <v>0</v>
      </c>
      <c r="W12" s="72">
        <f t="shared" si="6"/>
        <v>0</v>
      </c>
      <c r="X12" s="72">
        <f t="shared" si="7"/>
        <v>0</v>
      </c>
      <c r="Y12" s="72">
        <f t="shared" si="8"/>
        <v>0</v>
      </c>
      <c r="Z12" s="89">
        <v>0.86399999999999999</v>
      </c>
      <c r="AA12" s="89">
        <v>0.79200000000000004</v>
      </c>
      <c r="AB12" s="89">
        <v>0.80100000000000005</v>
      </c>
      <c r="AC12" s="72">
        <f t="shared" si="9"/>
        <v>0</v>
      </c>
      <c r="AD12" s="72">
        <f t="shared" si="10"/>
        <v>0</v>
      </c>
      <c r="AE12" s="72">
        <f t="shared" si="11"/>
        <v>0</v>
      </c>
      <c r="AF12" s="72">
        <f t="shared" si="12"/>
        <v>0</v>
      </c>
    </row>
    <row r="13" spans="1:36">
      <c r="A13" s="1">
        <f t="shared" si="13"/>
        <v>4</v>
      </c>
      <c r="B13" s="33" t="s">
        <v>4</v>
      </c>
      <c r="C13" s="73"/>
      <c r="D13" s="73"/>
      <c r="E13" s="73"/>
      <c r="F13" s="69">
        <f t="shared" si="2"/>
        <v>0</v>
      </c>
      <c r="G13" s="74">
        <v>0.876</v>
      </c>
      <c r="H13" s="74">
        <v>0.82199999999999995</v>
      </c>
      <c r="I13" s="74">
        <v>0.82499999999999996</v>
      </c>
      <c r="J13" s="74">
        <v>0.876</v>
      </c>
      <c r="K13" s="74">
        <v>0.9</v>
      </c>
      <c r="L13" s="74">
        <v>0.94799999999999995</v>
      </c>
      <c r="M13" s="71"/>
      <c r="N13" s="71"/>
      <c r="O13" s="71"/>
      <c r="P13" s="71"/>
      <c r="Q13" s="71"/>
      <c r="R13" s="71"/>
      <c r="S13" s="70">
        <f t="shared" si="0"/>
        <v>0</v>
      </c>
      <c r="T13" s="70">
        <f t="shared" si="3"/>
        <v>0</v>
      </c>
      <c r="U13" s="70">
        <f t="shared" si="4"/>
        <v>0</v>
      </c>
      <c r="V13" s="72">
        <f t="shared" si="5"/>
        <v>0</v>
      </c>
      <c r="W13" s="72">
        <f t="shared" si="6"/>
        <v>0</v>
      </c>
      <c r="X13" s="72">
        <f t="shared" si="7"/>
        <v>0</v>
      </c>
      <c r="Y13" s="72">
        <f t="shared" si="8"/>
        <v>0</v>
      </c>
      <c r="Z13" s="89">
        <v>0.876</v>
      </c>
      <c r="AA13" s="89">
        <v>0.82499999999999996</v>
      </c>
      <c r="AB13" s="89">
        <v>0.9</v>
      </c>
      <c r="AC13" s="72">
        <f t="shared" si="9"/>
        <v>0</v>
      </c>
      <c r="AD13" s="72">
        <f t="shared" si="10"/>
        <v>0</v>
      </c>
      <c r="AE13" s="72">
        <f t="shared" si="11"/>
        <v>0</v>
      </c>
      <c r="AF13" s="72">
        <f t="shared" si="12"/>
        <v>0</v>
      </c>
    </row>
    <row r="14" spans="1:36">
      <c r="A14" s="1">
        <f t="shared" si="13"/>
        <v>5</v>
      </c>
      <c r="B14" s="33" t="s">
        <v>5</v>
      </c>
      <c r="C14" s="73"/>
      <c r="D14" s="73"/>
      <c r="E14" s="73"/>
      <c r="F14" s="69">
        <f t="shared" si="2"/>
        <v>0</v>
      </c>
      <c r="G14" s="74">
        <v>0.91200000000000003</v>
      </c>
      <c r="H14" s="74">
        <v>0.59099999999999997</v>
      </c>
      <c r="I14" s="74">
        <v>0.84299999999999997</v>
      </c>
      <c r="J14" s="74">
        <v>0.91800000000000004</v>
      </c>
      <c r="K14" s="74">
        <v>0.84899999999999998</v>
      </c>
      <c r="L14" s="74">
        <v>0.93899999999999995</v>
      </c>
      <c r="M14" s="71"/>
      <c r="N14" s="71"/>
      <c r="O14" s="71"/>
      <c r="P14" s="71"/>
      <c r="Q14" s="71"/>
      <c r="R14" s="71"/>
      <c r="S14" s="70">
        <f t="shared" si="0"/>
        <v>0</v>
      </c>
      <c r="T14" s="70">
        <f t="shared" si="3"/>
        <v>0</v>
      </c>
      <c r="U14" s="70">
        <f t="shared" si="4"/>
        <v>0</v>
      </c>
      <c r="V14" s="72">
        <f t="shared" si="5"/>
        <v>0</v>
      </c>
      <c r="W14" s="72">
        <f t="shared" si="6"/>
        <v>0</v>
      </c>
      <c r="X14" s="72">
        <f t="shared" si="7"/>
        <v>0</v>
      </c>
      <c r="Y14" s="72">
        <f t="shared" si="8"/>
        <v>0</v>
      </c>
      <c r="Z14" s="89">
        <v>0.91200000000000003</v>
      </c>
      <c r="AA14" s="89">
        <v>0.84299999999999997</v>
      </c>
      <c r="AB14" s="89">
        <v>0.84899999999999998</v>
      </c>
      <c r="AC14" s="72">
        <f t="shared" si="9"/>
        <v>0</v>
      </c>
      <c r="AD14" s="72">
        <f t="shared" si="10"/>
        <v>0</v>
      </c>
      <c r="AE14" s="72">
        <f t="shared" si="11"/>
        <v>0</v>
      </c>
      <c r="AF14" s="72">
        <f t="shared" si="12"/>
        <v>0</v>
      </c>
    </row>
    <row r="15" spans="1:36">
      <c r="A15" s="1">
        <f t="shared" si="13"/>
        <v>6</v>
      </c>
      <c r="B15" s="33" t="s">
        <v>6</v>
      </c>
      <c r="C15" s="73"/>
      <c r="D15" s="73"/>
      <c r="E15" s="73"/>
      <c r="F15" s="69">
        <f t="shared" si="2"/>
        <v>0</v>
      </c>
      <c r="G15" s="74">
        <v>0.86099999999999999</v>
      </c>
      <c r="H15" s="74">
        <v>0.74099999999999999</v>
      </c>
      <c r="I15" s="74">
        <v>0.83699999999999997</v>
      </c>
      <c r="J15" s="74">
        <v>0.94499999999999995</v>
      </c>
      <c r="K15" s="74">
        <v>0.89100000000000001</v>
      </c>
      <c r="L15" s="74">
        <v>0.96899999999999997</v>
      </c>
      <c r="M15" s="71"/>
      <c r="N15" s="71"/>
      <c r="O15" s="71"/>
      <c r="P15" s="71"/>
      <c r="Q15" s="71"/>
      <c r="R15" s="71"/>
      <c r="S15" s="70">
        <f t="shared" si="0"/>
        <v>0</v>
      </c>
      <c r="T15" s="70">
        <f t="shared" si="3"/>
        <v>0</v>
      </c>
      <c r="U15" s="70">
        <f t="shared" si="4"/>
        <v>0</v>
      </c>
      <c r="V15" s="72">
        <f t="shared" si="5"/>
        <v>0</v>
      </c>
      <c r="W15" s="72">
        <f t="shared" si="6"/>
        <v>0</v>
      </c>
      <c r="X15" s="72">
        <f t="shared" si="7"/>
        <v>0</v>
      </c>
      <c r="Y15" s="72">
        <f t="shared" si="8"/>
        <v>0</v>
      </c>
      <c r="Z15" s="89">
        <v>0.86099999999999999</v>
      </c>
      <c r="AA15" s="89">
        <v>0.83699999999999997</v>
      </c>
      <c r="AB15" s="89">
        <v>0.89100000000000001</v>
      </c>
      <c r="AC15" s="72">
        <f t="shared" si="9"/>
        <v>0</v>
      </c>
      <c r="AD15" s="72">
        <f t="shared" si="10"/>
        <v>0</v>
      </c>
      <c r="AE15" s="72">
        <f t="shared" si="11"/>
        <v>0</v>
      </c>
      <c r="AF15" s="72">
        <f t="shared" si="12"/>
        <v>0</v>
      </c>
    </row>
    <row r="16" spans="1:36">
      <c r="A16" s="1">
        <f t="shared" si="13"/>
        <v>7</v>
      </c>
      <c r="B16" s="33" t="s">
        <v>7</v>
      </c>
      <c r="C16" s="73"/>
      <c r="D16" s="73"/>
      <c r="E16" s="73"/>
      <c r="F16" s="69">
        <f t="shared" si="2"/>
        <v>0</v>
      </c>
      <c r="G16" s="74">
        <v>0.873</v>
      </c>
      <c r="H16" s="74">
        <v>0.81</v>
      </c>
      <c r="I16" s="74">
        <v>0.82799999999999996</v>
      </c>
      <c r="J16" s="74">
        <v>0.89400000000000002</v>
      </c>
      <c r="K16" s="74">
        <v>0.86699999999999999</v>
      </c>
      <c r="L16" s="74">
        <v>0.93300000000000005</v>
      </c>
      <c r="M16" s="71"/>
      <c r="N16" s="71"/>
      <c r="O16" s="71"/>
      <c r="P16" s="71"/>
      <c r="Q16" s="71"/>
      <c r="R16" s="71"/>
      <c r="S16" s="70">
        <f t="shared" si="0"/>
        <v>0</v>
      </c>
      <c r="T16" s="70">
        <f t="shared" si="3"/>
        <v>0</v>
      </c>
      <c r="U16" s="70">
        <f t="shared" si="4"/>
        <v>0</v>
      </c>
      <c r="V16" s="72">
        <f t="shared" si="5"/>
        <v>0</v>
      </c>
      <c r="W16" s="72">
        <f t="shared" si="6"/>
        <v>0</v>
      </c>
      <c r="X16" s="72">
        <f t="shared" si="7"/>
        <v>0</v>
      </c>
      <c r="Y16" s="72">
        <f t="shared" si="8"/>
        <v>0</v>
      </c>
      <c r="Z16" s="89">
        <v>0.873</v>
      </c>
      <c r="AA16" s="89">
        <v>0.82799999999999996</v>
      </c>
      <c r="AB16" s="89">
        <v>0.86699999999999999</v>
      </c>
      <c r="AC16" s="72">
        <f t="shared" si="9"/>
        <v>0</v>
      </c>
      <c r="AD16" s="72">
        <f t="shared" si="10"/>
        <v>0</v>
      </c>
      <c r="AE16" s="72">
        <f t="shared" si="11"/>
        <v>0</v>
      </c>
      <c r="AF16" s="72">
        <f t="shared" si="12"/>
        <v>0</v>
      </c>
    </row>
    <row r="17" spans="1:32">
      <c r="A17" s="1">
        <f t="shared" si="13"/>
        <v>8</v>
      </c>
      <c r="B17" s="33" t="s">
        <v>8</v>
      </c>
      <c r="C17" s="73"/>
      <c r="D17" s="73"/>
      <c r="E17" s="73"/>
      <c r="F17" s="69">
        <f t="shared" si="2"/>
        <v>0</v>
      </c>
      <c r="G17" s="74">
        <v>0.86399999999999999</v>
      </c>
      <c r="H17" s="74">
        <v>0.76200000000000001</v>
      </c>
      <c r="I17" s="74">
        <v>0.84599999999999997</v>
      </c>
      <c r="J17" s="74">
        <v>0.89400000000000002</v>
      </c>
      <c r="K17" s="74">
        <v>0.9</v>
      </c>
      <c r="L17" s="74">
        <v>0.95699999999999996</v>
      </c>
      <c r="M17" s="71"/>
      <c r="N17" s="71"/>
      <c r="O17" s="71"/>
      <c r="P17" s="71"/>
      <c r="Q17" s="71"/>
      <c r="R17" s="71"/>
      <c r="S17" s="70">
        <f t="shared" si="0"/>
        <v>0</v>
      </c>
      <c r="T17" s="70">
        <f t="shared" si="3"/>
        <v>0</v>
      </c>
      <c r="U17" s="70">
        <f t="shared" si="4"/>
        <v>0</v>
      </c>
      <c r="V17" s="72">
        <f t="shared" si="5"/>
        <v>0</v>
      </c>
      <c r="W17" s="72">
        <f t="shared" si="6"/>
        <v>0</v>
      </c>
      <c r="X17" s="72">
        <f t="shared" si="7"/>
        <v>0</v>
      </c>
      <c r="Y17" s="72">
        <f t="shared" si="8"/>
        <v>0</v>
      </c>
      <c r="Z17" s="89">
        <v>0.86399999999999999</v>
      </c>
      <c r="AA17" s="89">
        <v>0.84599999999999997</v>
      </c>
      <c r="AB17" s="89">
        <v>0.9</v>
      </c>
      <c r="AC17" s="72">
        <f t="shared" si="9"/>
        <v>0</v>
      </c>
      <c r="AD17" s="72">
        <f t="shared" si="10"/>
        <v>0</v>
      </c>
      <c r="AE17" s="72">
        <f t="shared" si="11"/>
        <v>0</v>
      </c>
      <c r="AF17" s="72">
        <f t="shared" si="12"/>
        <v>0</v>
      </c>
    </row>
    <row r="18" spans="1:32">
      <c r="A18" s="1">
        <f t="shared" si="13"/>
        <v>9</v>
      </c>
      <c r="B18" s="33" t="s">
        <v>9</v>
      </c>
      <c r="C18" s="73"/>
      <c r="D18" s="73"/>
      <c r="E18" s="73"/>
      <c r="F18" s="69">
        <f t="shared" si="2"/>
        <v>0</v>
      </c>
      <c r="G18" s="74">
        <v>0.84299999999999997</v>
      </c>
      <c r="H18" s="74">
        <v>0.753</v>
      </c>
      <c r="I18" s="74">
        <v>0.85799999999999998</v>
      </c>
      <c r="J18" s="74">
        <v>0.90300000000000002</v>
      </c>
      <c r="K18" s="74">
        <v>0.83699999999999997</v>
      </c>
      <c r="L18" s="74">
        <v>0.94199999999999995</v>
      </c>
      <c r="M18" s="71"/>
      <c r="N18" s="71"/>
      <c r="O18" s="71"/>
      <c r="P18" s="71"/>
      <c r="Q18" s="71"/>
      <c r="R18" s="71"/>
      <c r="S18" s="70">
        <f t="shared" si="0"/>
        <v>0</v>
      </c>
      <c r="T18" s="70">
        <f t="shared" si="3"/>
        <v>0</v>
      </c>
      <c r="U18" s="70">
        <f t="shared" si="4"/>
        <v>0</v>
      </c>
      <c r="V18" s="72">
        <f t="shared" si="5"/>
        <v>0</v>
      </c>
      <c r="W18" s="72">
        <f t="shared" si="6"/>
        <v>0</v>
      </c>
      <c r="X18" s="72">
        <f t="shared" si="7"/>
        <v>0</v>
      </c>
      <c r="Y18" s="72">
        <f t="shared" si="8"/>
        <v>0</v>
      </c>
      <c r="Z18" s="89">
        <v>0.84299999999999997</v>
      </c>
      <c r="AA18" s="89">
        <v>0.85799999999999998</v>
      </c>
      <c r="AB18" s="89">
        <v>0.83699999999999997</v>
      </c>
      <c r="AC18" s="72">
        <f t="shared" si="9"/>
        <v>0</v>
      </c>
      <c r="AD18" s="72">
        <f t="shared" si="10"/>
        <v>0</v>
      </c>
      <c r="AE18" s="72">
        <f t="shared" si="11"/>
        <v>0</v>
      </c>
      <c r="AF18" s="72">
        <f t="shared" si="12"/>
        <v>0</v>
      </c>
    </row>
    <row r="19" spans="1:32">
      <c r="A19" s="1">
        <f t="shared" si="13"/>
        <v>10</v>
      </c>
      <c r="B19" s="33" t="s">
        <v>10</v>
      </c>
      <c r="C19" s="73"/>
      <c r="D19" s="73"/>
      <c r="E19" s="73"/>
      <c r="F19" s="69">
        <f t="shared" si="2"/>
        <v>0</v>
      </c>
      <c r="G19" s="74">
        <v>0.88800000000000001</v>
      </c>
      <c r="H19" s="74">
        <v>0.78300000000000003</v>
      </c>
      <c r="I19" s="74">
        <v>0.88500000000000001</v>
      </c>
      <c r="J19" s="74">
        <v>0.91500000000000004</v>
      </c>
      <c r="K19" s="74">
        <v>0.90300000000000002</v>
      </c>
      <c r="L19" s="74">
        <v>0.96599999999999997</v>
      </c>
      <c r="M19" s="71"/>
      <c r="N19" s="71"/>
      <c r="O19" s="71"/>
      <c r="P19" s="71"/>
      <c r="Q19" s="71"/>
      <c r="R19" s="71"/>
      <c r="S19" s="70">
        <f t="shared" si="0"/>
        <v>0</v>
      </c>
      <c r="T19" s="70">
        <f t="shared" si="3"/>
        <v>0</v>
      </c>
      <c r="U19" s="70">
        <f t="shared" si="4"/>
        <v>0</v>
      </c>
      <c r="V19" s="72">
        <f t="shared" si="5"/>
        <v>0</v>
      </c>
      <c r="W19" s="72">
        <f t="shared" si="6"/>
        <v>0</v>
      </c>
      <c r="X19" s="72">
        <f t="shared" si="7"/>
        <v>0</v>
      </c>
      <c r="Y19" s="72">
        <f t="shared" si="8"/>
        <v>0</v>
      </c>
      <c r="Z19" s="89">
        <v>0.88800000000000001</v>
      </c>
      <c r="AA19" s="89">
        <v>0.88500000000000001</v>
      </c>
      <c r="AB19" s="89">
        <v>0.90300000000000002</v>
      </c>
      <c r="AC19" s="72">
        <f t="shared" si="9"/>
        <v>0</v>
      </c>
      <c r="AD19" s="72">
        <f t="shared" si="10"/>
        <v>0</v>
      </c>
      <c r="AE19" s="72">
        <f t="shared" si="11"/>
        <v>0</v>
      </c>
      <c r="AF19" s="72">
        <f t="shared" si="12"/>
        <v>0</v>
      </c>
    </row>
    <row r="20" spans="1:32">
      <c r="A20" s="1">
        <f t="shared" si="13"/>
        <v>11</v>
      </c>
      <c r="B20" s="33" t="s">
        <v>11</v>
      </c>
      <c r="C20" s="73"/>
      <c r="D20" s="73"/>
      <c r="E20" s="73"/>
      <c r="F20" s="69">
        <f t="shared" si="2"/>
        <v>0</v>
      </c>
      <c r="G20" s="74">
        <v>0.81899999999999995</v>
      </c>
      <c r="H20" s="74">
        <v>0.89100000000000001</v>
      </c>
      <c r="I20" s="74">
        <v>0.80700000000000005</v>
      </c>
      <c r="J20" s="74">
        <v>0.81299999999999994</v>
      </c>
      <c r="K20" s="74">
        <v>0.84899999999999998</v>
      </c>
      <c r="L20" s="74">
        <v>0.93899999999999995</v>
      </c>
      <c r="M20" s="71"/>
      <c r="N20" s="71"/>
      <c r="O20" s="71"/>
      <c r="P20" s="71"/>
      <c r="Q20" s="71"/>
      <c r="R20" s="71"/>
      <c r="S20" s="70">
        <f t="shared" si="0"/>
        <v>0</v>
      </c>
      <c r="T20" s="70">
        <f t="shared" si="3"/>
        <v>0</v>
      </c>
      <c r="U20" s="70">
        <f t="shared" si="4"/>
        <v>0</v>
      </c>
      <c r="V20" s="72">
        <f t="shared" si="5"/>
        <v>0</v>
      </c>
      <c r="W20" s="72">
        <f t="shared" si="6"/>
        <v>0</v>
      </c>
      <c r="X20" s="72">
        <f t="shared" si="7"/>
        <v>0</v>
      </c>
      <c r="Y20" s="72">
        <f t="shared" si="8"/>
        <v>0</v>
      </c>
      <c r="Z20" s="89">
        <v>0.81899999999999995</v>
      </c>
      <c r="AA20" s="89">
        <v>0.80700000000000005</v>
      </c>
      <c r="AB20" s="89">
        <v>0.84899999999999998</v>
      </c>
      <c r="AC20" s="72">
        <f t="shared" si="9"/>
        <v>0</v>
      </c>
      <c r="AD20" s="72">
        <f t="shared" si="10"/>
        <v>0</v>
      </c>
      <c r="AE20" s="72">
        <f t="shared" si="11"/>
        <v>0</v>
      </c>
      <c r="AF20" s="72">
        <f t="shared" si="12"/>
        <v>0</v>
      </c>
    </row>
    <row r="21" spans="1:32">
      <c r="A21" s="1">
        <f t="shared" si="13"/>
        <v>12</v>
      </c>
      <c r="B21" s="33" t="s">
        <v>12</v>
      </c>
      <c r="C21" s="73"/>
      <c r="D21" s="73"/>
      <c r="E21" s="73"/>
      <c r="F21" s="69">
        <f t="shared" si="2"/>
        <v>0</v>
      </c>
      <c r="G21" s="74">
        <v>0.79800000000000004</v>
      </c>
      <c r="H21" s="74">
        <v>0.90300000000000002</v>
      </c>
      <c r="I21" s="74">
        <v>0.77700000000000002</v>
      </c>
      <c r="J21" s="74">
        <v>0.873</v>
      </c>
      <c r="K21" s="74">
        <v>0.79800000000000004</v>
      </c>
      <c r="L21" s="74">
        <v>0.9</v>
      </c>
      <c r="M21" s="71"/>
      <c r="N21" s="71"/>
      <c r="O21" s="71"/>
      <c r="P21" s="71"/>
      <c r="Q21" s="71"/>
      <c r="R21" s="71"/>
      <c r="S21" s="70">
        <f t="shared" si="0"/>
        <v>0</v>
      </c>
      <c r="T21" s="70">
        <f t="shared" si="3"/>
        <v>0</v>
      </c>
      <c r="U21" s="70">
        <f t="shared" si="4"/>
        <v>0</v>
      </c>
      <c r="V21" s="72">
        <f t="shared" si="5"/>
        <v>0</v>
      </c>
      <c r="W21" s="72">
        <f t="shared" si="6"/>
        <v>0</v>
      </c>
      <c r="X21" s="72">
        <f t="shared" si="7"/>
        <v>0</v>
      </c>
      <c r="Y21" s="72">
        <f t="shared" si="8"/>
        <v>0</v>
      </c>
      <c r="Z21" s="89">
        <v>0.79800000000000004</v>
      </c>
      <c r="AA21" s="89">
        <v>0.77700000000000002</v>
      </c>
      <c r="AB21" s="89">
        <v>0.79800000000000004</v>
      </c>
      <c r="AC21" s="72">
        <f t="shared" si="9"/>
        <v>0</v>
      </c>
      <c r="AD21" s="72">
        <f t="shared" si="10"/>
        <v>0</v>
      </c>
      <c r="AE21" s="72">
        <f t="shared" si="11"/>
        <v>0</v>
      </c>
      <c r="AF21" s="72">
        <f t="shared" si="12"/>
        <v>0</v>
      </c>
    </row>
    <row r="22" spans="1:32" ht="15">
      <c r="B22" s="1"/>
      <c r="C22" s="1"/>
      <c r="D22" s="1"/>
      <c r="E22" s="1"/>
      <c r="J22" s="4"/>
      <c r="Y22" s="5"/>
    </row>
    <row r="23" spans="1:32" ht="15">
      <c r="B23" s="1"/>
      <c r="C23" s="1"/>
      <c r="D23" s="1"/>
      <c r="E23" s="1"/>
      <c r="J23" s="4"/>
      <c r="Y23" s="5"/>
    </row>
    <row r="24" spans="1:32">
      <c r="B24" s="3" t="s">
        <v>33</v>
      </c>
      <c r="C24" s="3"/>
      <c r="D24" s="3"/>
      <c r="E24" s="3"/>
      <c r="G24" s="1">
        <v>1.0249999999999999</v>
      </c>
      <c r="H24" s="1">
        <f>+G24</f>
        <v>1.0249999999999999</v>
      </c>
      <c r="I24" s="1">
        <v>1.0249999999999999</v>
      </c>
      <c r="J24" s="1">
        <v>1.0249999999999999</v>
      </c>
      <c r="K24" s="1">
        <v>1.03</v>
      </c>
      <c r="L24" s="1">
        <f>+K24</f>
        <v>1.03</v>
      </c>
      <c r="M24" s="74"/>
      <c r="N24" s="74"/>
      <c r="O24" s="74"/>
      <c r="Y24" s="5"/>
    </row>
    <row r="25" spans="1:32">
      <c r="B25" s="3"/>
      <c r="C25" s="3"/>
      <c r="D25" s="3"/>
      <c r="E25" s="3"/>
      <c r="M25" s="74"/>
      <c r="N25" s="74"/>
      <c r="O25" s="74"/>
      <c r="Y25" s="5"/>
    </row>
    <row r="27" spans="1:32">
      <c r="F27" s="2"/>
      <c r="K27" s="75"/>
      <c r="T27" s="83"/>
      <c r="U27" s="83"/>
      <c r="V27" s="83"/>
    </row>
    <row r="28" spans="1:32">
      <c r="F28" s="2"/>
      <c r="T28" s="83"/>
      <c r="U28" s="83"/>
      <c r="V28" s="83"/>
    </row>
    <row r="29" spans="1:32">
      <c r="F29" s="2"/>
      <c r="T29" s="83"/>
      <c r="U29" s="83"/>
      <c r="V29" s="83"/>
    </row>
    <row r="30" spans="1:32">
      <c r="F30" s="2"/>
      <c r="T30" s="83"/>
      <c r="U30" s="83"/>
      <c r="V30" s="83"/>
    </row>
    <row r="31" spans="1:32">
      <c r="F31" s="2"/>
      <c r="T31" s="83"/>
      <c r="U31" s="83"/>
      <c r="V31" s="83"/>
    </row>
    <row r="32" spans="1:32">
      <c r="F32" s="2"/>
      <c r="T32" s="83"/>
      <c r="U32" s="83"/>
      <c r="V32" s="83"/>
    </row>
    <row r="33" spans="6:22">
      <c r="F33" s="2"/>
      <c r="T33" s="83"/>
      <c r="U33" s="83"/>
      <c r="V33" s="83"/>
    </row>
    <row r="34" spans="6:22">
      <c r="F34" s="2"/>
      <c r="T34" s="83"/>
      <c r="U34" s="83"/>
      <c r="V34" s="83"/>
    </row>
    <row r="35" spans="6:22">
      <c r="F35" s="2"/>
      <c r="T35" s="83"/>
      <c r="U35" s="83"/>
      <c r="V35" s="83"/>
    </row>
    <row r="36" spans="6:22">
      <c r="F36" s="2"/>
      <c r="T36" s="83"/>
      <c r="U36" s="83"/>
      <c r="V36" s="83"/>
    </row>
    <row r="37" spans="6:22">
      <c r="F37" s="2"/>
      <c r="T37" s="83"/>
      <c r="U37" s="83"/>
      <c r="V37" s="83"/>
    </row>
    <row r="38" spans="6:22">
      <c r="F38" s="2"/>
    </row>
    <row r="39" spans="6:22">
      <c r="F39" s="2"/>
    </row>
    <row r="40" spans="6:22">
      <c r="F40" s="2"/>
    </row>
    <row r="41" spans="6:22">
      <c r="F41" s="2"/>
    </row>
    <row r="42" spans="6:22">
      <c r="F42" s="2"/>
      <c r="L42" s="74"/>
      <c r="M42" s="74"/>
    </row>
    <row r="43" spans="6:22">
      <c r="F43" s="2"/>
      <c r="H43" s="81"/>
      <c r="I43" s="81"/>
      <c r="J43" s="81"/>
      <c r="K43" s="81"/>
      <c r="L43" s="81"/>
      <c r="M43" s="81"/>
    </row>
    <row r="44" spans="6:22">
      <c r="F44" s="2"/>
      <c r="H44" s="81"/>
      <c r="I44" s="81"/>
      <c r="J44" s="81"/>
      <c r="K44" s="81"/>
      <c r="L44" s="81"/>
      <c r="M44" s="81"/>
    </row>
    <row r="45" spans="6:22">
      <c r="F45" s="2"/>
      <c r="H45" s="81"/>
      <c r="I45" s="81"/>
      <c r="J45" s="81"/>
      <c r="K45" s="81"/>
      <c r="L45" s="81"/>
      <c r="M45" s="81"/>
    </row>
    <row r="46" spans="6:22">
      <c r="F46" s="2"/>
      <c r="H46" s="81"/>
      <c r="I46" s="81"/>
      <c r="J46" s="81"/>
      <c r="K46" s="81"/>
      <c r="L46" s="81"/>
      <c r="M46" s="81"/>
    </row>
    <row r="47" spans="6:22">
      <c r="F47" s="2"/>
      <c r="H47" s="81"/>
      <c r="I47" s="81"/>
      <c r="J47" s="81"/>
      <c r="K47" s="81"/>
      <c r="L47" s="81"/>
      <c r="M47" s="81"/>
    </row>
    <row r="48" spans="6:22">
      <c r="F48" s="2"/>
      <c r="H48" s="81"/>
      <c r="I48" s="81"/>
      <c r="J48" s="81"/>
      <c r="K48" s="81"/>
      <c r="L48" s="81"/>
      <c r="M48" s="81"/>
    </row>
    <row r="49" spans="6:13">
      <c r="F49" s="2"/>
      <c r="H49" s="81"/>
      <c r="I49" s="81"/>
      <c r="J49" s="81"/>
      <c r="K49" s="81"/>
      <c r="L49" s="81"/>
      <c r="M49" s="81"/>
    </row>
    <row r="50" spans="6:13">
      <c r="F50" s="2"/>
      <c r="H50" s="81"/>
      <c r="I50" s="81"/>
      <c r="J50" s="81"/>
      <c r="K50" s="81"/>
      <c r="L50" s="81"/>
      <c r="M50" s="81"/>
    </row>
    <row r="51" spans="6:13">
      <c r="F51" s="2"/>
      <c r="H51" s="81"/>
      <c r="I51" s="81"/>
      <c r="J51" s="81"/>
      <c r="K51" s="81"/>
      <c r="L51" s="81"/>
      <c r="M51" s="81"/>
    </row>
    <row r="52" spans="6:13">
      <c r="F52" s="2"/>
      <c r="H52" s="81"/>
      <c r="I52" s="81"/>
      <c r="J52" s="81"/>
      <c r="K52" s="81"/>
      <c r="L52" s="81"/>
      <c r="M52" s="81"/>
    </row>
    <row r="53" spans="6:13">
      <c r="F53" s="2"/>
      <c r="H53" s="81"/>
      <c r="I53" s="81"/>
      <c r="J53" s="81"/>
      <c r="K53" s="81"/>
      <c r="L53" s="81"/>
      <c r="M53" s="81"/>
    </row>
    <row r="54" spans="6:13">
      <c r="F54" s="2"/>
      <c r="H54" s="81"/>
      <c r="I54" s="81"/>
      <c r="J54" s="81"/>
      <c r="K54" s="81"/>
      <c r="L54" s="81"/>
      <c r="M54" s="81"/>
    </row>
    <row r="55" spans="6:13">
      <c r="F55" s="2"/>
    </row>
    <row r="56" spans="6:13">
      <c r="F56" s="2"/>
    </row>
    <row r="57" spans="6:13">
      <c r="F57" s="2"/>
    </row>
    <row r="58" spans="6:13">
      <c r="F58" s="2"/>
    </row>
    <row r="59" spans="6:13">
      <c r="F59" s="2"/>
    </row>
    <row r="60" spans="6:13">
      <c r="F60" s="2"/>
    </row>
    <row r="61" spans="6:13">
      <c r="F61" s="2"/>
    </row>
    <row r="62" spans="6:13">
      <c r="F62" s="2"/>
    </row>
  </sheetData>
  <mergeCells count="15">
    <mergeCell ref="F2:Y2"/>
    <mergeCell ref="C7:F7"/>
    <mergeCell ref="V7:Y7"/>
    <mergeCell ref="F1:Y1"/>
    <mergeCell ref="F5:Y5"/>
    <mergeCell ref="F4:Y4"/>
    <mergeCell ref="AC7:AF7"/>
    <mergeCell ref="S7:U7"/>
    <mergeCell ref="S8:U8"/>
    <mergeCell ref="F3:Y3"/>
    <mergeCell ref="C8:F8"/>
    <mergeCell ref="Z8:AB8"/>
    <mergeCell ref="M8:R8"/>
    <mergeCell ref="G7:L7"/>
    <mergeCell ref="G8:L8"/>
  </mergeCells>
  <phoneticPr fontId="4" type="noConversion"/>
  <pageMargins left="0.5" right="0.5" top="0.76" bottom="1"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B24"/>
  <sheetViews>
    <sheetView zoomScale="75" workbookViewId="0">
      <selection activeCell="C19" sqref="C19"/>
    </sheetView>
  </sheetViews>
  <sheetFormatPr defaultRowHeight="13.2"/>
  <cols>
    <col min="1" max="1" width="5" customWidth="1"/>
    <col min="2" max="2" width="11.6640625" bestFit="1" customWidth="1"/>
    <col min="3" max="3" width="12.44140625" customWidth="1"/>
    <col min="7" max="7" width="14.88671875" customWidth="1"/>
    <col min="8" max="8" width="3.6640625" customWidth="1"/>
    <col min="9" max="12" width="7.5546875" customWidth="1"/>
    <col min="13" max="14" width="8.6640625" customWidth="1"/>
    <col min="15" max="15" width="3.88671875" customWidth="1"/>
    <col min="16" max="21" width="7.88671875" customWidth="1"/>
    <col min="22" max="22" width="5.33203125" customWidth="1"/>
    <col min="23" max="28" width="8.44140625" customWidth="1"/>
  </cols>
  <sheetData>
    <row r="1" spans="2:28" ht="15.6">
      <c r="B1" s="6" t="s">
        <v>16</v>
      </c>
    </row>
    <row r="2" spans="2:28" ht="15.6">
      <c r="B2" s="7"/>
      <c r="D2" s="8"/>
    </row>
    <row r="3" spans="2:28" ht="15.6">
      <c r="B3" s="6" t="s">
        <v>65</v>
      </c>
    </row>
    <row r="4" spans="2:28" ht="45" customHeight="1" thickBot="1">
      <c r="C4" s="109" t="s">
        <v>17</v>
      </c>
      <c r="D4" s="109"/>
      <c r="E4" s="109"/>
      <c r="F4" s="109"/>
      <c r="G4" s="109"/>
      <c r="I4" s="109" t="s">
        <v>18</v>
      </c>
      <c r="J4" s="109"/>
      <c r="K4" s="109"/>
      <c r="L4" s="109"/>
      <c r="M4" s="109"/>
      <c r="N4" s="109"/>
      <c r="O4" s="109"/>
      <c r="P4" s="109"/>
      <c r="Q4" s="109"/>
      <c r="R4" s="109"/>
      <c r="S4" s="109"/>
      <c r="T4" s="109"/>
      <c r="U4" s="109"/>
      <c r="V4" s="109"/>
      <c r="W4" s="109"/>
      <c r="X4" s="109"/>
      <c r="Y4" s="109"/>
      <c r="Z4" s="109"/>
      <c r="AA4" s="109"/>
      <c r="AB4" s="109"/>
    </row>
    <row r="5" spans="2:28" ht="13.8" thickBot="1">
      <c r="C5" s="9"/>
      <c r="I5" s="110" t="s">
        <v>19</v>
      </c>
      <c r="J5" s="111"/>
      <c r="K5" s="111"/>
      <c r="L5" s="111"/>
      <c r="M5" s="111"/>
      <c r="N5" s="112"/>
      <c r="P5" s="110" t="s">
        <v>13</v>
      </c>
      <c r="Q5" s="111"/>
      <c r="R5" s="111"/>
      <c r="S5" s="111"/>
      <c r="T5" s="111"/>
      <c r="U5" s="112"/>
      <c r="W5" s="110" t="s">
        <v>14</v>
      </c>
      <c r="X5" s="111"/>
      <c r="Y5" s="111"/>
      <c r="Z5" s="111"/>
      <c r="AA5" s="111"/>
      <c r="AB5" s="112"/>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c r="B7" s="17"/>
      <c r="C7" s="18">
        <v>42370</v>
      </c>
      <c r="D7" s="19"/>
      <c r="E7" s="19"/>
      <c r="F7" s="19"/>
      <c r="G7" s="20">
        <f t="shared" ref="G7:G18" si="0">SUM(D7:F7)</f>
        <v>0</v>
      </c>
      <c r="I7" s="21"/>
      <c r="J7" s="21"/>
      <c r="K7" s="21"/>
      <c r="L7" s="21"/>
      <c r="M7" s="22"/>
      <c r="N7" s="20">
        <f t="shared" ref="N7:N18" si="1">+I7+M7</f>
        <v>0</v>
      </c>
      <c r="P7" s="21"/>
      <c r="Q7" s="19"/>
      <c r="R7" s="19"/>
      <c r="S7" s="19"/>
      <c r="T7" s="22"/>
      <c r="U7" s="20">
        <f t="shared" ref="U7:U18" si="2">+P7+T7</f>
        <v>0</v>
      </c>
      <c r="W7" s="21"/>
      <c r="X7" s="19"/>
      <c r="Y7" s="19"/>
      <c r="Z7" s="19"/>
      <c r="AA7" s="22"/>
      <c r="AB7" s="20">
        <f t="shared" ref="AB7:AB18" si="3">+W7+AA7</f>
        <v>0</v>
      </c>
    </row>
    <row r="8" spans="2:28">
      <c r="B8" s="17"/>
      <c r="C8" s="18">
        <v>42401</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c r="B9" s="17"/>
      <c r="C9" s="18">
        <v>42430</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c r="B10" s="17"/>
      <c r="C10" s="18">
        <v>42461</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c r="B11" s="17"/>
      <c r="C11" s="18">
        <v>42491</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c r="B12" s="17"/>
      <c r="C12" s="18">
        <v>42522</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c r="B13" s="17"/>
      <c r="C13" s="18">
        <v>42552</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c r="B14" s="17"/>
      <c r="C14" s="18">
        <v>42583</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c r="B15" s="17"/>
      <c r="C15" s="18">
        <v>42614</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c r="B16" s="17"/>
      <c r="C16" s="18">
        <v>42644</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c r="B17" s="19"/>
      <c r="C17" s="18">
        <v>42675</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c r="B18" s="19"/>
      <c r="C18" s="18">
        <v>42705</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c r="B19" s="23"/>
      <c r="C19" s="24"/>
      <c r="D19" s="23"/>
      <c r="E19" s="23"/>
      <c r="F19" s="23"/>
      <c r="G19" s="25"/>
      <c r="I19" s="23"/>
      <c r="J19" s="23"/>
      <c r="K19" s="23"/>
      <c r="L19" s="23"/>
      <c r="M19" s="23"/>
      <c r="N19" s="25"/>
      <c r="P19" s="23"/>
      <c r="Q19" s="23"/>
      <c r="R19" s="23"/>
      <c r="S19" s="23"/>
      <c r="T19" s="23"/>
      <c r="U19" s="25"/>
      <c r="W19" s="23"/>
      <c r="X19" s="23"/>
      <c r="Y19" s="23"/>
      <c r="Z19" s="23"/>
      <c r="AA19" s="23"/>
      <c r="AB19" s="25"/>
    </row>
    <row r="21" spans="2:28">
      <c r="B21" t="s">
        <v>28</v>
      </c>
    </row>
    <row r="22" spans="2:28">
      <c r="B22" t="s">
        <v>29</v>
      </c>
    </row>
    <row r="23" spans="2:28">
      <c r="B23" t="s">
        <v>30</v>
      </c>
    </row>
    <row r="24" spans="2:28">
      <c r="B24" t="s">
        <v>31</v>
      </c>
    </row>
  </sheetData>
  <mergeCells count="5">
    <mergeCell ref="C4:G4"/>
    <mergeCell ref="I4:AB4"/>
    <mergeCell ref="I5:N5"/>
    <mergeCell ref="P5:U5"/>
    <mergeCell ref="W5:AB5"/>
  </mergeCells>
  <phoneticPr fontId="4" type="noConversion"/>
  <pageMargins left="0.75" right="0.75" top="1" bottom="1" header="0.5" footer="0.5"/>
  <pageSetup scale="52" orientation="landscape" horizontalDpi="525" verticalDpi="525"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3.2"/>
  <cols>
    <col min="1" max="1" width="109.332031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FilingInstructions</vt:lpstr>
      <vt:lpstr>Certification</vt:lpstr>
      <vt:lpstr>Load Forecast</vt:lpstr>
      <vt:lpstr>Supporting Data</vt:lpstr>
      <vt:lpstr>Methodology</vt:lpstr>
      <vt:lpstr>Certification!CoName</vt:lpstr>
      <vt:lpstr>FilingInstructions!Print_Area</vt:lpstr>
      <vt:lpstr>'Load Forecast'!Print_Area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dc:creator>
  <cp:lastModifiedBy>opps</cp:lastModifiedBy>
  <cp:lastPrinted>2012-10-09T20:50:28Z</cp:lastPrinted>
  <dcterms:created xsi:type="dcterms:W3CDTF">2006-10-17T22:22:08Z</dcterms:created>
  <dcterms:modified xsi:type="dcterms:W3CDTF">2016-09-22T03:21:43Z</dcterms:modified>
</cp:coreProperties>
</file>