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f5filesrv5\Energy\RA Filings\2024\YA Allocations\CAM\Final YA CAM Allocation\"/>
    </mc:Choice>
  </mc:AlternateContent>
  <xr:revisionPtr revIDLastSave="0" documentId="13_ncr:1_{3CCE8DB3-82A4-4F22-9AA1-75A6C2EC434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GE CAM eligible contracts '24" sheetId="13" r:id="rId1"/>
    <sheet name="PGE CAM eligible contracts '25" sheetId="14" r:id="rId2"/>
    <sheet name="PGE CAM eligible contracts '26" sheetId="15" r:id="rId3"/>
    <sheet name="SCE CAM List 2024" sheetId="16" r:id="rId4"/>
    <sheet name="SCE CAM List 2025" sheetId="17" r:id="rId5"/>
    <sheet name="SCE CAM List 2026" sheetId="18" r:id="rId6"/>
    <sheet name="SDGE CAM eligible contracts" sheetId="19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_FilterDatabase" localSheetId="0" hidden="1">'PGE CAM eligible contracts ''24'!$C$3:$O$12</definedName>
    <definedName name="_xlnm._FilterDatabase" localSheetId="3" hidden="1">'SCE CAM List 2024'!$A$3:$AR$40</definedName>
    <definedName name="_xlnm._FilterDatabase" localSheetId="4" hidden="1">'SCE CAM List 2025'!$A$3:$AQ$37</definedName>
    <definedName name="_xlnm._FilterDatabase" localSheetId="5" hidden="1">'SCE CAM List 2026'!$A$3:$AQ$36</definedName>
    <definedName name="Balancing_Authority">[1]Choices!$A$2:$A$41</definedName>
    <definedName name="Boolean">[1]Choices!$AG$2:$AG$3</definedName>
    <definedName name="Bucket" localSheetId="6">#REF!</definedName>
    <definedName name="Bucket">#REF!</definedName>
    <definedName name="Bundled_Unbundled">[1]Choices!$B$2:$B$3</definedName>
    <definedName name="Construction_Status">[1]Choices!$G$2:$G$5</definedName>
    <definedName name="ContractType">[3]DataValidation!$D$2:$D$5</definedName>
    <definedName name="counter_party_list">[4]List_Data!$D$2:$D$55</definedName>
    <definedName name="Country">[1]Choices!$AO$2:$AO$5</definedName>
    <definedName name="CPUC_Approval_Status">[1]Choices!$E$2:$E$8</definedName>
    <definedName name="CREZ">[1]Choices!$F$2:$F$39</definedName>
    <definedName name="Delay_Termination_Reason">[1]Choices!$K$2:$K$4</definedName>
    <definedName name="DeliverabilityOptions" localSheetId="6">[13]Lists!#REF!</definedName>
    <definedName name="DeliverabilityOptions">[5]Lists!#REF!</definedName>
    <definedName name="DeliverabilityStatusOptions">[6]Lists!$B$36:$B$37</definedName>
    <definedName name="Draft2016EFC">#REF!</definedName>
    <definedName name="EndMonth" localSheetId="6">#REF!</definedName>
    <definedName name="EndMonth">#REF!</definedName>
    <definedName name="EnergyTitle">#REF!</definedName>
    <definedName name="EPC_Contract_Status">[1]Choices!$AW$2:$AW$7</definedName>
    <definedName name="Facility_Status">[1]Choices!$N$2:$N$7</definedName>
    <definedName name="Financing_Status">[1]Choices!$O$2:$O$7</definedName>
    <definedName name="LocalAreaOptions" localSheetId="3">[7]Lists!$B$11:$B$21</definedName>
    <definedName name="LocalAreaOptions" localSheetId="4">[7]Lists!$B$11:$B$21</definedName>
    <definedName name="LocalAreaOptions" localSheetId="5">[7]Lists!$B$11:$B$21</definedName>
    <definedName name="LocalAreaOptions">#REF!</definedName>
    <definedName name="LSEs">[3]DataValidation!$A$2:$A$22</definedName>
    <definedName name="Month" localSheetId="1">#REF!</definedName>
    <definedName name="Month" localSheetId="2">#REF!</definedName>
    <definedName name="Month" localSheetId="3">#REF!</definedName>
    <definedName name="Month" localSheetId="4">#REF!</definedName>
    <definedName name="Month" localSheetId="5">#REF!</definedName>
    <definedName name="Month" localSheetId="6">#REF!</definedName>
    <definedName name="Month">#REF!</definedName>
    <definedName name="Month2">#REF!</definedName>
    <definedName name="MyYear">#REF!</definedName>
    <definedName name="no">#REF!</definedName>
    <definedName name="nono">#REF!</definedName>
    <definedName name="nonono">#REF!</definedName>
    <definedName name="Overall_Project_Status">[1]Choices!$T$2:$T$6</definedName>
    <definedName name="Party_that_Terminated_Contract">[1]Choices!$AY$2:$AY$4</definedName>
    <definedName name="Path26DesignationOptions">[6]Lists!$B$28:$B$29</definedName>
    <definedName name="PCC_Classification">[1]Choices!$U$2:$U$5</definedName>
    <definedName name="Program_Origination">[1]Choices!$I$2:$I$13</definedName>
    <definedName name="RA_Capacity" localSheetId="6">#REF!</definedName>
    <definedName name="RA_Capacity">#REF!</definedName>
    <definedName name="RAM_Auction_Round">[1]Choices!$AX$2:$AX$6</definedName>
    <definedName name="raw_data" localSheetId="1">#REF!</definedName>
    <definedName name="raw_data" localSheetId="2">#REF!</definedName>
    <definedName name="raw_data" localSheetId="3">#REF!</definedName>
    <definedName name="raw_data" localSheetId="4">#REF!</definedName>
    <definedName name="raw_data" localSheetId="5">#REF!</definedName>
    <definedName name="raw_data">#REF!</definedName>
    <definedName name="Reporting_LSE">[1]Choices!$J$2:$J$5</definedName>
    <definedName name="Resource_Designation">[8]Lists!$A$6:$A$8</definedName>
    <definedName name="Resource_ID">'[9]ID and Local Area'!$A$2:$A$1008</definedName>
    <definedName name="ResourceIDs">[3]DataValidation!$X$2:$X$1235</definedName>
    <definedName name="RMR">'[9]ID and Local Area'!$F$22:$F$23</definedName>
    <definedName name="SchedulingID" localSheetId="6">#REF!</definedName>
    <definedName name="SchedulingID">#REF!</definedName>
    <definedName name="sds">[6]Lists!$B$11:$B$21</definedName>
    <definedName name="StartMonth" localSheetId="6">#REF!</definedName>
    <definedName name="StartMonth">#REF!</definedName>
    <definedName name="Status_of_Facility_Study___Phase_II_Study">[1]Choices!$AA$2:$AA$10</definedName>
    <definedName name="Status_of_Feasibility_Study">[1]Choices!$AB$2:$AB$10</definedName>
    <definedName name="Status_of_Interconnection_Agreement">[1]Choices!$Q$2:$Q$22</definedName>
    <definedName name="Status_of_System_Impact_Study___Phase_I_Study">[1]Choices!$AC$2:$AC$10</definedName>
    <definedName name="Submittal">[10]Lists!$A$2:$A$3</definedName>
    <definedName name="TACCalcOptions">[11]Lists!$B$32:$B$34</definedName>
    <definedName name="Technology_SubType">[1]Choices!$AV$2:$AV$8</definedName>
    <definedName name="Technology_Type">[1]Choices!$AD$2:$AD$19</definedName>
    <definedName name="TechnologyType">[3]DataValidation!$F$2:$F$8</definedName>
    <definedName name="test">#REF!</definedName>
    <definedName name="YesOrNo">[3]DataValidation!$H$2:$H$3</definedName>
    <definedName name="Zone" localSheetId="6">#REF!</definedName>
    <definedName name="Zone">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3" i="19" l="1"/>
  <c r="N43" i="19"/>
  <c r="M43" i="19"/>
  <c r="L43" i="19"/>
  <c r="K43" i="19"/>
  <c r="J43" i="19"/>
  <c r="I43" i="19"/>
  <c r="H43" i="19"/>
  <c r="G43" i="19"/>
  <c r="F43" i="19"/>
  <c r="E43" i="19"/>
  <c r="D43" i="19"/>
  <c r="O42" i="19"/>
  <c r="O44" i="19" s="1"/>
  <c r="N42" i="19"/>
  <c r="N44" i="19" s="1"/>
  <c r="M42" i="19"/>
  <c r="M44" i="19" s="1"/>
  <c r="L42" i="19"/>
  <c r="L44" i="19" s="1"/>
  <c r="K42" i="19"/>
  <c r="J42" i="19"/>
  <c r="I42" i="19"/>
  <c r="H42" i="19"/>
  <c r="G42" i="19"/>
  <c r="G44" i="19" s="1"/>
  <c r="F42" i="19"/>
  <c r="F44" i="19" s="1"/>
  <c r="E42" i="19"/>
  <c r="E44" i="19" s="1"/>
  <c r="D42" i="19"/>
  <c r="D44" i="19" s="1"/>
  <c r="K24" i="19"/>
  <c r="K23" i="19"/>
  <c r="K22" i="19"/>
  <c r="P20" i="19"/>
  <c r="P19" i="19"/>
  <c r="P18" i="19"/>
  <c r="O4" i="19"/>
  <c r="N4" i="19"/>
  <c r="M4" i="19"/>
  <c r="L4" i="19"/>
  <c r="K4" i="19"/>
  <c r="J4" i="19"/>
  <c r="I4" i="19"/>
  <c r="H4" i="19"/>
  <c r="G4" i="19"/>
  <c r="F4" i="19"/>
  <c r="E4" i="19"/>
  <c r="D4" i="19"/>
  <c r="I44" i="19" l="1"/>
  <c r="J44" i="19"/>
  <c r="H44" i="19"/>
  <c r="K44" i="19"/>
  <c r="W45" i="18" l="1"/>
  <c r="V45" i="18"/>
  <c r="U45" i="18"/>
  <c r="T45" i="18"/>
  <c r="S45" i="18"/>
  <c r="R45" i="18"/>
  <c r="Q45" i="18"/>
  <c r="P45" i="18"/>
  <c r="O45" i="18"/>
  <c r="N45" i="18"/>
  <c r="M45" i="18"/>
  <c r="L45" i="18"/>
  <c r="AJ44" i="18"/>
  <c r="AI44" i="18"/>
  <c r="AH44" i="18"/>
  <c r="AG44" i="18"/>
  <c r="AF44" i="18"/>
  <c r="AE44" i="18"/>
  <c r="AD44" i="18"/>
  <c r="AC44" i="18"/>
  <c r="AB44" i="18"/>
  <c r="AA44" i="18"/>
  <c r="Z44" i="18"/>
  <c r="Y44" i="18"/>
  <c r="W44" i="18"/>
  <c r="V44" i="18"/>
  <c r="U44" i="18"/>
  <c r="T44" i="18"/>
  <c r="S44" i="18"/>
  <c r="R44" i="18"/>
  <c r="Q44" i="18"/>
  <c r="P44" i="18"/>
  <c r="O44" i="18"/>
  <c r="N44" i="18"/>
  <c r="M44" i="18"/>
  <c r="L44" i="18"/>
  <c r="H44" i="18"/>
  <c r="AJ43" i="18"/>
  <c r="AI43" i="18"/>
  <c r="AH43" i="18"/>
  <c r="AG43" i="18"/>
  <c r="AF43" i="18"/>
  <c r="AE43" i="18"/>
  <c r="AD43" i="18"/>
  <c r="AC43" i="18"/>
  <c r="AB43" i="18"/>
  <c r="AA43" i="18"/>
  <c r="Z43" i="18"/>
  <c r="Y43" i="18"/>
  <c r="W43" i="18"/>
  <c r="V43" i="18"/>
  <c r="U43" i="18"/>
  <c r="T43" i="18"/>
  <c r="S43" i="18"/>
  <c r="R43" i="18"/>
  <c r="Q43" i="18"/>
  <c r="P43" i="18"/>
  <c r="O43" i="18"/>
  <c r="N43" i="18"/>
  <c r="M43" i="18"/>
  <c r="L43" i="18"/>
  <c r="H43" i="18"/>
  <c r="H45" i="18" s="1"/>
  <c r="AJ42" i="18"/>
  <c r="AI42" i="18"/>
  <c r="AH42" i="18"/>
  <c r="AG42" i="18"/>
  <c r="AF42" i="18"/>
  <c r="AE42" i="18"/>
  <c r="AD42" i="18"/>
  <c r="AC42" i="18"/>
  <c r="AB42" i="18"/>
  <c r="AA42" i="18"/>
  <c r="Z42" i="18"/>
  <c r="Y42" i="18"/>
  <c r="H42" i="18"/>
  <c r="W41" i="18"/>
  <c r="V41" i="18"/>
  <c r="U41" i="18"/>
  <c r="T41" i="18"/>
  <c r="S41" i="18"/>
  <c r="R41" i="18"/>
  <c r="Q41" i="18"/>
  <c r="P41" i="18"/>
  <c r="O41" i="18"/>
  <c r="N41" i="18"/>
  <c r="M41" i="18"/>
  <c r="L41" i="18"/>
  <c r="AJ40" i="18"/>
  <c r="AI40" i="18"/>
  <c r="AH40" i="18"/>
  <c r="AG40" i="18"/>
  <c r="AF40" i="18"/>
  <c r="AE40" i="18"/>
  <c r="AD40" i="18"/>
  <c r="AC40" i="18"/>
  <c r="AB40" i="18"/>
  <c r="AA40" i="18"/>
  <c r="Z40" i="18"/>
  <c r="Y40" i="18"/>
  <c r="W40" i="18"/>
  <c r="V40" i="18"/>
  <c r="U40" i="18"/>
  <c r="T40" i="18"/>
  <c r="S40" i="18"/>
  <c r="R40" i="18"/>
  <c r="Q40" i="18"/>
  <c r="P40" i="18"/>
  <c r="O40" i="18"/>
  <c r="N40" i="18"/>
  <c r="M40" i="18"/>
  <c r="L40" i="18"/>
  <c r="W46" i="17"/>
  <c r="V46" i="17"/>
  <c r="U46" i="17"/>
  <c r="T46" i="17"/>
  <c r="S46" i="17"/>
  <c r="R46" i="17"/>
  <c r="Q46" i="17"/>
  <c r="P46" i="17"/>
  <c r="O46" i="17"/>
  <c r="N46" i="17"/>
  <c r="M46" i="17"/>
  <c r="L46" i="17"/>
  <c r="AJ45" i="17"/>
  <c r="AI45" i="17"/>
  <c r="AH45" i="17"/>
  <c r="AG45" i="17"/>
  <c r="AF45" i="17"/>
  <c r="AE45" i="17"/>
  <c r="AD45" i="17"/>
  <c r="AC45" i="17"/>
  <c r="AB45" i="17"/>
  <c r="AA45" i="17"/>
  <c r="Z45" i="17"/>
  <c r="Y45" i="17"/>
  <c r="W45" i="17"/>
  <c r="V45" i="17"/>
  <c r="U45" i="17"/>
  <c r="T45" i="17"/>
  <c r="S45" i="17"/>
  <c r="R45" i="17"/>
  <c r="Q45" i="17"/>
  <c r="P45" i="17"/>
  <c r="O45" i="17"/>
  <c r="N45" i="17"/>
  <c r="M45" i="17"/>
  <c r="L45" i="17"/>
  <c r="H45" i="17"/>
  <c r="AJ44" i="17"/>
  <c r="AI44" i="17"/>
  <c r="AH44" i="17"/>
  <c r="AG44" i="17"/>
  <c r="AF44" i="17"/>
  <c r="AE44" i="17"/>
  <c r="AD44" i="17"/>
  <c r="AC44" i="17"/>
  <c r="AB44" i="17"/>
  <c r="AA44" i="17"/>
  <c r="Z44" i="17"/>
  <c r="Y44" i="17"/>
  <c r="W44" i="17"/>
  <c r="V44" i="17"/>
  <c r="U44" i="17"/>
  <c r="T44" i="17"/>
  <c r="S44" i="17"/>
  <c r="R44" i="17"/>
  <c r="Q44" i="17"/>
  <c r="P44" i="17"/>
  <c r="O44" i="17"/>
  <c r="N44" i="17"/>
  <c r="M44" i="17"/>
  <c r="L44" i="17"/>
  <c r="H44" i="17"/>
  <c r="H46" i="17" s="1"/>
  <c r="AJ43" i="17"/>
  <c r="AI43" i="17"/>
  <c r="AH43" i="17"/>
  <c r="AG43" i="17"/>
  <c r="AF43" i="17"/>
  <c r="AE43" i="17"/>
  <c r="AD43" i="17"/>
  <c r="AC43" i="17"/>
  <c r="AB43" i="17"/>
  <c r="AA43" i="17"/>
  <c r="Z43" i="17"/>
  <c r="Y43" i="17"/>
  <c r="H43" i="17"/>
  <c r="W42" i="17"/>
  <c r="V42" i="17"/>
  <c r="U42" i="17"/>
  <c r="T42" i="17"/>
  <c r="S42" i="17"/>
  <c r="R42" i="17"/>
  <c r="Q42" i="17"/>
  <c r="P42" i="17"/>
  <c r="O42" i="17"/>
  <c r="N42" i="17"/>
  <c r="M42" i="17"/>
  <c r="L42" i="17"/>
  <c r="AJ41" i="17"/>
  <c r="AI41" i="17"/>
  <c r="AH41" i="17"/>
  <c r="AG41" i="17"/>
  <c r="AF41" i="17"/>
  <c r="AE41" i="17"/>
  <c r="AD41" i="17"/>
  <c r="AC41" i="17"/>
  <c r="AB41" i="17"/>
  <c r="AA41" i="17"/>
  <c r="Z41" i="17"/>
  <c r="Y41" i="17"/>
  <c r="W41" i="17"/>
  <c r="V41" i="17"/>
  <c r="U41" i="17"/>
  <c r="T41" i="17"/>
  <c r="S41" i="17"/>
  <c r="R41" i="17"/>
  <c r="Q41" i="17"/>
  <c r="P41" i="17"/>
  <c r="O41" i="17"/>
  <c r="N41" i="17"/>
  <c r="M41" i="17"/>
  <c r="L41" i="17"/>
  <c r="H50" i="16"/>
  <c r="W49" i="16"/>
  <c r="V49" i="16"/>
  <c r="U49" i="16"/>
  <c r="T49" i="16"/>
  <c r="S49" i="16"/>
  <c r="R49" i="16"/>
  <c r="Q49" i="16"/>
  <c r="P49" i="16"/>
  <c r="O49" i="16"/>
  <c r="N49" i="16"/>
  <c r="M49" i="16"/>
  <c r="L49" i="16"/>
  <c r="H49" i="16"/>
  <c r="AK48" i="16"/>
  <c r="AJ48" i="16"/>
  <c r="AI48" i="16"/>
  <c r="AH48" i="16"/>
  <c r="AG48" i="16"/>
  <c r="AF48" i="16"/>
  <c r="AE48" i="16"/>
  <c r="AD48" i="16"/>
  <c r="AC48" i="16"/>
  <c r="AB48" i="16"/>
  <c r="AA48" i="16"/>
  <c r="Z48" i="16"/>
  <c r="W48" i="16"/>
  <c r="V48" i="16"/>
  <c r="U48" i="16"/>
  <c r="T48" i="16"/>
  <c r="S48" i="16"/>
  <c r="R48" i="16"/>
  <c r="Q48" i="16"/>
  <c r="P48" i="16"/>
  <c r="O48" i="16"/>
  <c r="N48" i="16"/>
  <c r="M48" i="16"/>
  <c r="L48" i="16"/>
  <c r="H48" i="16"/>
  <c r="AK47" i="16"/>
  <c r="AJ47" i="16"/>
  <c r="AI47" i="16"/>
  <c r="AH47" i="16"/>
  <c r="AG47" i="16"/>
  <c r="AF47" i="16"/>
  <c r="AE47" i="16"/>
  <c r="AD47" i="16"/>
  <c r="AC47" i="16"/>
  <c r="AB47" i="16"/>
  <c r="AA47" i="16"/>
  <c r="Z47" i="16"/>
  <c r="W47" i="16"/>
  <c r="V47" i="16"/>
  <c r="U47" i="16"/>
  <c r="T47" i="16"/>
  <c r="S47" i="16"/>
  <c r="R47" i="16"/>
  <c r="Q47" i="16"/>
  <c r="P47" i="16"/>
  <c r="O47" i="16"/>
  <c r="N47" i="16"/>
  <c r="M47" i="16"/>
  <c r="L47" i="16"/>
  <c r="H47" i="16"/>
  <c r="AK46" i="16"/>
  <c r="AJ46" i="16"/>
  <c r="AI46" i="16"/>
  <c r="AH46" i="16"/>
  <c r="AG46" i="16"/>
  <c r="AF46" i="16"/>
  <c r="AE46" i="16"/>
  <c r="AD46" i="16"/>
  <c r="AC46" i="16"/>
  <c r="AB46" i="16"/>
  <c r="AA46" i="16"/>
  <c r="Z46" i="16"/>
  <c r="W45" i="16"/>
  <c r="V45" i="16"/>
  <c r="U45" i="16"/>
  <c r="T45" i="16"/>
  <c r="S45" i="16"/>
  <c r="R45" i="16"/>
  <c r="Q45" i="16"/>
  <c r="P45" i="16"/>
  <c r="O45" i="16"/>
  <c r="N45" i="16"/>
  <c r="M45" i="16"/>
  <c r="L45" i="16"/>
  <c r="AK44" i="16"/>
  <c r="AJ44" i="16"/>
  <c r="AI44" i="16"/>
  <c r="AH44" i="16"/>
  <c r="AG44" i="16"/>
  <c r="AF44" i="16"/>
  <c r="AE44" i="16"/>
  <c r="AD44" i="16"/>
  <c r="AC44" i="16"/>
  <c r="AB44" i="16"/>
  <c r="AA44" i="16"/>
  <c r="Z44" i="16"/>
  <c r="W44" i="16"/>
  <c r="V44" i="16"/>
  <c r="U44" i="16"/>
  <c r="T44" i="16"/>
  <c r="S44" i="16"/>
  <c r="R44" i="16"/>
  <c r="Q44" i="16"/>
  <c r="P44" i="16"/>
  <c r="O44" i="16"/>
  <c r="N44" i="16"/>
  <c r="M44" i="16"/>
  <c r="L44" i="16"/>
  <c r="P6" i="15" l="1"/>
  <c r="P7" i="15"/>
  <c r="P8" i="15"/>
  <c r="P9" i="15"/>
  <c r="P10" i="15"/>
  <c r="P11" i="15"/>
  <c r="P5" i="15"/>
  <c r="P6" i="14"/>
  <c r="P7" i="14"/>
  <c r="P9" i="14"/>
  <c r="P11" i="14"/>
  <c r="P5" i="14"/>
  <c r="AB12" i="15"/>
  <c r="Y12" i="15"/>
  <c r="AC12" i="15"/>
  <c r="AG12" i="15"/>
  <c r="Z12" i="15"/>
  <c r="AA12" i="15"/>
  <c r="AF12" i="15"/>
  <c r="X12" i="15"/>
  <c r="AE12" i="14"/>
  <c r="AA12" i="14"/>
  <c r="AI12" i="14"/>
  <c r="AB12" i="14"/>
  <c r="X12" i="14"/>
  <c r="K18" i="15"/>
  <c r="L4" i="15"/>
  <c r="D4" i="15"/>
  <c r="F18" i="15"/>
  <c r="E18" i="15"/>
  <c r="E4" i="15"/>
  <c r="G18" i="15"/>
  <c r="H4" i="15"/>
  <c r="I4" i="15"/>
  <c r="C4" i="15"/>
  <c r="J18" i="14"/>
  <c r="F18" i="14"/>
  <c r="N18" i="14"/>
  <c r="H18" i="14"/>
  <c r="D18" i="14"/>
  <c r="L18" i="14"/>
  <c r="E18" i="14"/>
  <c r="J4" i="14"/>
  <c r="K4" i="14"/>
  <c r="L4" i="14"/>
  <c r="M18" i="14"/>
  <c r="C4" i="14"/>
  <c r="D18" i="15"/>
  <c r="J18" i="15"/>
  <c r="L18" i="15"/>
  <c r="M18" i="15"/>
  <c r="N18" i="15"/>
  <c r="C18" i="15"/>
  <c r="G18" i="14"/>
  <c r="I18" i="14"/>
  <c r="C18" i="14"/>
  <c r="J4" i="15"/>
  <c r="K4" i="15"/>
  <c r="M4" i="15"/>
  <c r="N4" i="15"/>
  <c r="AE12" i="15"/>
  <c r="AD12" i="15"/>
  <c r="AH12" i="15"/>
  <c r="AI12" i="15"/>
  <c r="C13" i="15"/>
  <c r="D13" i="15"/>
  <c r="E13" i="15"/>
  <c r="F13" i="15"/>
  <c r="G13" i="15"/>
  <c r="H13" i="15"/>
  <c r="I13" i="15"/>
  <c r="J13" i="15"/>
  <c r="K13" i="15"/>
  <c r="L13" i="15"/>
  <c r="M13" i="15"/>
  <c r="N13" i="15"/>
  <c r="I4" i="14"/>
  <c r="G4" i="14"/>
  <c r="AF12" i="14"/>
  <c r="AC12" i="14"/>
  <c r="AD12" i="14"/>
  <c r="Y12" i="14"/>
  <c r="Z12" i="14"/>
  <c r="AG12" i="14"/>
  <c r="AH12" i="14"/>
  <c r="C13" i="14"/>
  <c r="D13" i="14"/>
  <c r="E13" i="14"/>
  <c r="F13" i="14"/>
  <c r="G13" i="14"/>
  <c r="H13" i="14"/>
  <c r="I13" i="14"/>
  <c r="J13" i="14"/>
  <c r="K13" i="14"/>
  <c r="L13" i="14"/>
  <c r="M13" i="14"/>
  <c r="N13" i="14"/>
  <c r="P10" i="14" l="1"/>
  <c r="F4" i="15"/>
  <c r="I18" i="15"/>
  <c r="H18" i="15"/>
  <c r="G4" i="15"/>
  <c r="D4" i="14"/>
  <c r="K18" i="14"/>
  <c r="H4" i="14"/>
  <c r="P8" i="14"/>
  <c r="C26" i="15"/>
  <c r="C21" i="15"/>
  <c r="C25" i="15"/>
  <c r="C24" i="15"/>
  <c r="C23" i="15"/>
  <c r="C22" i="15"/>
  <c r="N4" i="14"/>
  <c r="F4" i="14"/>
  <c r="M4" i="14"/>
  <c r="E4" i="14"/>
  <c r="C21" i="14"/>
  <c r="C25" i="14"/>
  <c r="C24" i="14"/>
  <c r="C23" i="14"/>
  <c r="C26" i="14"/>
  <c r="C22" i="14"/>
  <c r="C28" i="15" l="1"/>
  <c r="C28" i="14"/>
  <c r="P12" i="13" l="1"/>
  <c r="Y12" i="13" l="1"/>
  <c r="Z12" i="13"/>
  <c r="X12" i="13"/>
  <c r="P8" i="13" l="1"/>
  <c r="N19" i="13"/>
  <c r="M19" i="13"/>
  <c r="L19" i="13"/>
  <c r="K19" i="13"/>
  <c r="H19" i="13"/>
  <c r="D19" i="13"/>
  <c r="C19" i="13"/>
  <c r="F19" i="13" l="1"/>
  <c r="G19" i="13"/>
  <c r="E19" i="13"/>
  <c r="I19" i="13"/>
  <c r="J19" i="13"/>
  <c r="P7" i="13"/>
  <c r="F4" i="13"/>
  <c r="P5" i="13"/>
  <c r="C23" i="13"/>
  <c r="AE12" i="13"/>
  <c r="P9" i="13"/>
  <c r="C4" i="13"/>
  <c r="P10" i="13"/>
  <c r="P11" i="13"/>
  <c r="N4" i="13"/>
  <c r="J4" i="13"/>
  <c r="AF12" i="13"/>
  <c r="H4" i="13"/>
  <c r="I4" i="13"/>
  <c r="AH12" i="13"/>
  <c r="M4" i="13"/>
  <c r="D4" i="13"/>
  <c r="K4" i="13"/>
  <c r="AC12" i="13"/>
  <c r="E4" i="13"/>
  <c r="L4" i="13"/>
  <c r="AD12" i="13"/>
  <c r="G4" i="13"/>
  <c r="AG12" i="13"/>
  <c r="AA12" i="13"/>
  <c r="AI12" i="13"/>
  <c r="AB12" i="13"/>
  <c r="P6" i="13"/>
  <c r="C27" i="13"/>
  <c r="C22" i="13"/>
  <c r="C24" i="13"/>
  <c r="C25" i="13"/>
  <c r="C26" i="13"/>
  <c r="C29" i="13" l="1"/>
</calcChain>
</file>

<file path=xl/sharedStrings.xml><?xml version="1.0" encoding="utf-8"?>
<sst xmlns="http://schemas.openxmlformats.org/spreadsheetml/2006/main" count="1318" uniqueCount="233">
  <si>
    <t>LSE Capacity Contract Identifier</t>
  </si>
  <si>
    <t xml:space="preserve">Scheduling Resource ID </t>
  </si>
  <si>
    <t>South</t>
  </si>
  <si>
    <t>LA Basin</t>
  </si>
  <si>
    <t>Big Creek-Ventura</t>
  </si>
  <si>
    <t>Bay Area</t>
  </si>
  <si>
    <t>CAISO System</t>
  </si>
  <si>
    <t>BARRE_6_PEAKER</t>
  </si>
  <si>
    <t>Kern</t>
  </si>
  <si>
    <t>CENTER_6_PEAKER</t>
  </si>
  <si>
    <t>CHEVMN_2_UNITS</t>
  </si>
  <si>
    <t>CHINO_6_CIMGEN</t>
  </si>
  <si>
    <t>ESCNDO_6_PL1X2</t>
  </si>
  <si>
    <t>ETIWND_6_GRPLND</t>
  </si>
  <si>
    <t>GRZZLY_1_BERKLY</t>
  </si>
  <si>
    <t>KERNRG_1_UNITS</t>
  </si>
  <si>
    <t>MIRLOM_6_PEAKER</t>
  </si>
  <si>
    <t>SAMPSN_6_KELCO1</t>
  </si>
  <si>
    <t>SNCLRA_6_PROCGN</t>
  </si>
  <si>
    <t>STOILS_1_UNITS</t>
  </si>
  <si>
    <t>TANHIL_6_SOLART</t>
  </si>
  <si>
    <t>Local RA Area</t>
  </si>
  <si>
    <t>CAM Allocation Effective Date (mm/dd/yyyy)</t>
  </si>
  <si>
    <t>Y</t>
  </si>
  <si>
    <t>N</t>
  </si>
  <si>
    <t>San Diego-IV</t>
  </si>
  <si>
    <t>Capacity End Date (mm/dd/yyyy)</t>
  </si>
  <si>
    <t>MNDALY_6_MCGRTH</t>
  </si>
  <si>
    <t>01C202QAA</t>
  </si>
  <si>
    <t xml:space="preserve">Local RA </t>
  </si>
  <si>
    <t>Flexible Category</t>
  </si>
  <si>
    <t>Flex RA Commitments for CAM Resources</t>
  </si>
  <si>
    <t>Fresno</t>
  </si>
  <si>
    <t>Sierra</t>
  </si>
  <si>
    <t>Flex Category</t>
  </si>
  <si>
    <t>Total</t>
  </si>
  <si>
    <t>CHINO_2_APEBT1</t>
  </si>
  <si>
    <t>ELCAJN_6_EB1BT1</t>
  </si>
  <si>
    <t>ESCNDO_6_EB1BT1</t>
  </si>
  <si>
    <t>ESCNDO_6_EB2BT2</t>
  </si>
  <si>
    <t>ESCNDO_6_EB3BT3</t>
  </si>
  <si>
    <t>PIOPIC_2_CTG1</t>
  </si>
  <si>
    <t>PIOPIC_2_CTG2</t>
  </si>
  <si>
    <t>PIOPIC_2_CTG3</t>
  </si>
  <si>
    <t>MIRLOM_2_MLBBTA</t>
  </si>
  <si>
    <t>Mira Loma BESS A</t>
  </si>
  <si>
    <t>MIRLOM_2_MLBBTB</t>
  </si>
  <si>
    <t>Mira Loma BESS B</t>
  </si>
  <si>
    <t>SANTGO_2_MABBT1</t>
  </si>
  <si>
    <t>System</t>
  </si>
  <si>
    <t>Local Other PG&amp;E Area</t>
  </si>
  <si>
    <t>Local Bay Area</t>
  </si>
  <si>
    <t>01C084QAA</t>
  </si>
  <si>
    <t>CARLS1_2_CARCT1</t>
  </si>
  <si>
    <t>CARLS2_1_CARCT1</t>
  </si>
  <si>
    <t>25C049QAA2</t>
  </si>
  <si>
    <t>Path Designation</t>
  </si>
  <si>
    <t>25C151QPA2</t>
  </si>
  <si>
    <t>ALAMIT_2_PL1X3</t>
  </si>
  <si>
    <t>HNTGBH_2_PL1X3</t>
  </si>
  <si>
    <t>STANTN_2_STAGT1</t>
  </si>
  <si>
    <t>STANTN_2_STAGT2</t>
  </si>
  <si>
    <t>ALAMIT_7_ES1</t>
  </si>
  <si>
    <t>GOLETA_2_VALBT1</t>
  </si>
  <si>
    <t>40S013</t>
  </si>
  <si>
    <t>ANNUAL</t>
  </si>
  <si>
    <t>SNCLRA_2_SILBT1</t>
  </si>
  <si>
    <t>VISTRA_5_DALBT1</t>
  </si>
  <si>
    <t>VISTRA_5_DALBT2</t>
  </si>
  <si>
    <t>VISTRA_5_DALBT3</t>
  </si>
  <si>
    <t>SNCLRA_2_VESBT1</t>
  </si>
  <si>
    <t>CHARMN_2_PGONG1</t>
  </si>
  <si>
    <t>MRGT_6_TGEBT1</t>
  </si>
  <si>
    <t>ELKHRN_1_EESX3</t>
  </si>
  <si>
    <t>2024 DRAM Total Monthly</t>
  </si>
  <si>
    <t>MCC Bucket</t>
  </si>
  <si>
    <t>Available 24/7?</t>
  </si>
  <si>
    <t>2024 Local CAM</t>
  </si>
  <si>
    <t>FALBRK_6_FESBT1</t>
  </si>
  <si>
    <t>Fallbrook Energy Storage</t>
  </si>
  <si>
    <t>2025 Local CAM</t>
  </si>
  <si>
    <t>2025 DRAM Total Monthly</t>
  </si>
  <si>
    <t>2026 Local CAM</t>
  </si>
  <si>
    <t>2026 DRAM Total Monthly</t>
  </si>
  <si>
    <t>2024 Final YA</t>
  </si>
  <si>
    <t>2025 Final YA</t>
  </si>
  <si>
    <t>2026 Final YA</t>
  </si>
  <si>
    <t>Totals Including DRAM</t>
  </si>
  <si>
    <t>Updated - 9/21/2023</t>
  </si>
  <si>
    <t/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</si>
  <si>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</si>
  <si>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</si>
  <si>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</si>
  <si>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</si>
  <si>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</si>
  <si>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</si>
  <si>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</si>
  <si>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</si>
  <si>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</si>
  <si>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</si>
  <si>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</si>
  <si>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</si>
  <si>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Decision or Resolution Authorizing Contract</t>
  </si>
  <si>
    <t>Is this contract a tolling agreement? (Y/N)</t>
  </si>
  <si>
    <t>Notes for ED</t>
  </si>
  <si>
    <t>Contract Name</t>
  </si>
  <si>
    <t>Flexible RA category</t>
  </si>
  <si>
    <t>MCC  Category</t>
  </si>
  <si>
    <t>System RA Allocated (MW)</t>
  </si>
  <si>
    <t>System EFC Allocated (MW)</t>
  </si>
  <si>
    <t>E-4804</t>
  </si>
  <si>
    <t>AltaGas Pomona Energy Storage (PES_2018)</t>
  </si>
  <si>
    <t>Grand Johanna Energy Storage</t>
  </si>
  <si>
    <t>E-4860</t>
  </si>
  <si>
    <t>O.L.S. Energy - Chino (11226)</t>
  </si>
  <si>
    <t>D.09-03-031</t>
  </si>
  <si>
    <t>SCE-Barre Peaker</t>
  </si>
  <si>
    <t>UOG</t>
  </si>
  <si>
    <t>SCE-Center Peaker</t>
  </si>
  <si>
    <t>SCE-Grapeland Peaker</t>
  </si>
  <si>
    <t>D.14-06-043</t>
  </si>
  <si>
    <t>SCE-McGrath Peaker</t>
  </si>
  <si>
    <t>SCE-Mira Loma Peaker</t>
  </si>
  <si>
    <t>D.18-06-009</t>
  </si>
  <si>
    <t>Pending approval for extension from 10 to 20 years</t>
  </si>
  <si>
    <t>D.14-7-019</t>
  </si>
  <si>
    <t>Chevron USA</t>
  </si>
  <si>
    <t>D.15-11-041</t>
  </si>
  <si>
    <t>RA Purchase Agreement</t>
  </si>
  <si>
    <t>AES Alamitos Energy, LLC</t>
  </si>
  <si>
    <t>AES Huntington Beach Energy, LLC</t>
  </si>
  <si>
    <t>Stanton Energy Reliability Center, LLC</t>
  </si>
  <si>
    <t>AES ES Alamitos, LLC</t>
  </si>
  <si>
    <t>A.19-04-016</t>
  </si>
  <si>
    <t>Ventura Energy Storage (fka: Strata Saticoy, LLC)</t>
  </si>
  <si>
    <t>AL 4002-E</t>
  </si>
  <si>
    <t>Goleta Energy Storage (f.k.a. AltaGas Power Holdings (U.S.) Inc.)</t>
  </si>
  <si>
    <t>TBD</t>
  </si>
  <si>
    <t>Orni 34 LLC</t>
  </si>
  <si>
    <t>Silverstrand Grid, LLC</t>
  </si>
  <si>
    <t>Painter Energy Storage, LLC</t>
  </si>
  <si>
    <t>AL 3882-E</t>
  </si>
  <si>
    <t>CHP RFO</t>
  </si>
  <si>
    <t>The Procter &amp; Gamble Paper Products Company</t>
  </si>
  <si>
    <t> </t>
  </si>
  <si>
    <t>D. 10-12-035</t>
  </si>
  <si>
    <t xml:space="preserve">DRAM RFO </t>
  </si>
  <si>
    <t xml:space="preserve"> Effective Date (mm/dd/yyyy)</t>
  </si>
  <si>
    <t>AL 5042-E</t>
  </si>
  <si>
    <t>10143_Enersponse</t>
  </si>
  <si>
    <t>[TBD]</t>
  </si>
  <si>
    <t>10141_Leap</t>
  </si>
  <si>
    <t>10142_Voltus</t>
  </si>
  <si>
    <t>LCR Projects</t>
  </si>
  <si>
    <t>BTM-DRES</t>
  </si>
  <si>
    <t xml:space="preserve">Hybrid Electric Irvine 1 -467009 </t>
  </si>
  <si>
    <t>SCEW_2_PDRP03</t>
  </si>
  <si>
    <t>Hybrid Electric Irvine 2 -467010</t>
  </si>
  <si>
    <t>SCEW_2_PDRP09; SCEW_2_PDRP10</t>
  </si>
  <si>
    <t>Hybrid Electric West LA 1 - 467022</t>
  </si>
  <si>
    <t>SCEW_2_PDRP22; SCEW_2_PDRP114; SCEW_2_PDRP115; SCEC_1_PDRP124; SCEW_2_PDRP158; SCEW_2_PDRP159; SCEW_2_PDRP167; SCEC_1_PDRP172</t>
  </si>
  <si>
    <t>Hybrid Electric West LA 2 - 467205</t>
  </si>
  <si>
    <t>SCEC_1_PDRP173; 
SCEW_2_PDRP160;
SCEW_2_PDRP161; 
SCEW_2_PDRP162; 
SCEW_2_PDRP163; 
SCEW_2_PDRP164; SCEW_2_PDRP169; SCEC_1_PDRP34</t>
  </si>
  <si>
    <t xml:space="preserve">BTM-DRES </t>
  </si>
  <si>
    <t>Stem 1 - 402040</t>
  </si>
  <si>
    <t>SCEC_1_PDRP21; SCEC_1_PDRP22; SCEC_1_PDRP60; SCEW_2_PDRP85; SCEW_2_PDRP86; SCEW_2_PDRP87; SCEW_2_PDRP88; SCEW_2_PDRP89; SCEW_2_PDRP90; SCEW_2_PDRP91</t>
  </si>
  <si>
    <t>D.18-07-023</t>
  </si>
  <si>
    <t>BTM-DRES - Covid-19 amendment executed. CAISO market integration planned for Jul 2022.</t>
  </si>
  <si>
    <t xml:space="preserve">Swell Energy Fund 2016-1, LLC - 
ID# PRP-2016-DRES-006
</t>
  </si>
  <si>
    <t>Resolution E-5033</t>
  </si>
  <si>
    <t xml:space="preserve">BTM DRES </t>
  </si>
  <si>
    <t>Swell Energy VPP Fund 2019-I LLC -ID# ACES2-2019-DRES-001</t>
  </si>
  <si>
    <t>SCNW_6_PDRP61</t>
  </si>
  <si>
    <t>DR (1+ PRM)</t>
  </si>
  <si>
    <t>Per D.23-06-029</t>
  </si>
  <si>
    <t>Distribution Loss Factor</t>
  </si>
  <si>
    <t>Total CAM</t>
  </si>
  <si>
    <t>Total Flex</t>
  </si>
  <si>
    <t>Total Dispatchable LCR (allocated in DR)</t>
  </si>
  <si>
    <t>Category 1 Totals</t>
  </si>
  <si>
    <t>Local CAM</t>
  </si>
  <si>
    <t>Dispatchable BTM LCR</t>
  </si>
  <si>
    <t>Category 2 Totals</t>
  </si>
  <si>
    <t>Category 3 Totals</t>
  </si>
  <si>
    <t>DRAM RFO Pending</t>
  </si>
  <si>
    <t>DRAM</t>
  </si>
  <si>
    <t>Swell Energy VPP Fund 2019-I LLC -
ID# ACES2-2019-DRES-001</t>
  </si>
  <si>
    <t>DR (1+PRM)</t>
  </si>
  <si>
    <t xml:space="preserve">Hybrid Electric Irvine 1 -
ID# 467009 </t>
  </si>
  <si>
    <t>Hybrid Electric Irvine 2 -
ID# 467010</t>
  </si>
  <si>
    <t>SCEW_2_PDRP09SCEW_2_PDRP10</t>
  </si>
  <si>
    <t xml:space="preserve">Hybrid Electric West LA 1 - 
ID# 467022
</t>
  </si>
  <si>
    <t>SCEC_1_PDRP124 SCEW_2_PDRP114 SCEW_2_PDRP159 SCEW_2_PDRP167</t>
  </si>
  <si>
    <t>Hybrid Electric West LA 2 - 
ID# 467205</t>
  </si>
  <si>
    <t>SCEC_1_PDRP173 
SCEW_2_PDRP160
SCEW_2_PDRP163</t>
  </si>
  <si>
    <t>Stem 1 - 
ID# 402040</t>
  </si>
  <si>
    <t>SCEC_1_PDRP60 SCEW_2_PDRP85 SCEW_2_PDRP89</t>
  </si>
  <si>
    <t>Cost Recovery Mechanism</t>
  </si>
  <si>
    <t>CAM System RA NQC Allocated (MW)</t>
  </si>
  <si>
    <t>Local RA</t>
  </si>
  <si>
    <t>SP26 or NP26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</si>
  <si>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</si>
  <si>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</si>
  <si>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</si>
  <si>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</si>
  <si>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</si>
  <si>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</si>
  <si>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</si>
  <si>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</si>
  <si>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</si>
  <si>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</si>
  <si>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</si>
  <si>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SDGECAM_ESCNDO</t>
  </si>
  <si>
    <t>Local Generating Balancing Account (CAM)</t>
  </si>
  <si>
    <t>SP26</t>
  </si>
  <si>
    <t>03/06/2017</t>
  </si>
  <si>
    <t>02/21/2017</t>
  </si>
  <si>
    <t>LEAP_SDG3_DRAM_2024</t>
  </si>
  <si>
    <t>Varies</t>
  </si>
  <si>
    <t>AMDRMA</t>
  </si>
  <si>
    <t>DR</t>
  </si>
  <si>
    <t>RESI_SDG3_DRAM_2024 Residential</t>
  </si>
  <si>
    <t>RESI_SDG3_DRAM_2024 Non-Residential</t>
  </si>
  <si>
    <t>2024 NQC</t>
  </si>
  <si>
    <t>2024 CAM for local</t>
  </si>
  <si>
    <t>2025 CAM for local</t>
  </si>
  <si>
    <t>2026 CAM for local</t>
  </si>
  <si>
    <t>Flexible RA</t>
  </si>
  <si>
    <t>Miramar Energy Storage</t>
  </si>
  <si>
    <t>2024 EFC</t>
  </si>
  <si>
    <t>Category 1</t>
  </si>
  <si>
    <t>Category 2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</si>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</sst>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(* #,##0.00_);_(* \(#,##0.00\);_(* &quot;-&quot;??_);_(@_)"/>
    <numFmt numFmtId="164" formatCode="m/d/yyyy;@"/>
    <numFmt numFmtId="165" formatCode="[$-409]mmm\-yy;@"/>
    <numFmt numFmtId="167" formatCode="_(* #,##0.000_);_(* \(#,##0.000\);_(* &quot;-&quot;??_);_(@_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theme="3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Arial"/>
      <family val="2"/>
    </font>
    <font>
      <u/>
      <sz val="10"/>
      <name val="Arial"/>
      <family val="2"/>
    </font>
    <font>
      <sz val="10"/>
      <color theme="3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0"/>
      <color rgb="FF000000"/>
      <name val="Calibri"/>
      <family val="2"/>
    </font>
    <font>
      <b/>
      <i/>
      <sz val="10"/>
      <name val="Calibri"/>
      <family val="2"/>
      <scheme val="minor"/>
    </font>
    <font>
      <b/>
      <sz val="9"/>
      <name val="Arial"/>
      <family val="2"/>
    </font>
    <font>
      <i/>
      <sz val="10"/>
      <color theme="3"/>
      <name val="Calibri"/>
      <family val="2"/>
      <scheme val="minor"/>
    </font>
    <font>
      <b/>
      <i/>
      <sz val="10"/>
      <name val="Arial"/>
      <family val="2"/>
    </font>
    <font>
      <b/>
      <sz val="10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4">
    <xf numFmtId="0" fontId="0" fillId="0" borderId="0"/>
    <xf numFmtId="0" fontId="13" fillId="0" borderId="0"/>
    <xf numFmtId="0" fontId="9" fillId="0" borderId="0"/>
    <xf numFmtId="43" fontId="12" fillId="0" borderId="0" applyFont="0" applyFill="0" applyBorder="0" applyAlignment="0" applyProtection="0"/>
    <xf numFmtId="0" fontId="12" fillId="0" borderId="0"/>
    <xf numFmtId="0" fontId="8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7" fillId="0" borderId="0"/>
    <xf numFmtId="0" fontId="10" fillId="0" borderId="0"/>
    <xf numFmtId="0" fontId="13" fillId="0" borderId="0"/>
    <xf numFmtId="0" fontId="18" fillId="0" borderId="0"/>
    <xf numFmtId="0" fontId="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9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6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2" fillId="0" borderId="0"/>
    <xf numFmtId="0" fontId="10" fillId="0" borderId="0"/>
    <xf numFmtId="0" fontId="1" fillId="0" borderId="0"/>
    <xf numFmtId="43" fontId="1" fillId="0" borderId="0" applyFont="0" applyFill="0" applyBorder="0" applyAlignment="0" applyProtection="0"/>
  </cellStyleXfs>
  <cellXfs count="218">
    <xf numFmtId="0" fontId="0" fillId="0" borderId="0" xfId="0"/>
    <xf numFmtId="0" fontId="11" fillId="0" borderId="1" xfId="0" applyFont="1" applyBorder="1" applyAlignment="1" applyProtection="1">
      <alignment horizontal="center" wrapText="1"/>
      <protection locked="0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0" fillId="0" borderId="0" xfId="0" applyFont="1"/>
    <xf numFmtId="0" fontId="15" fillId="0" borderId="0" xfId="0" applyFont="1"/>
    <xf numFmtId="0" fontId="16" fillId="0" borderId="0" xfId="0" applyFont="1" applyAlignment="1">
      <alignment horizontal="left" vertical="center"/>
    </xf>
    <xf numFmtId="0" fontId="11" fillId="2" borderId="0" xfId="0" applyFont="1" applyFill="1"/>
    <xf numFmtId="0" fontId="11" fillId="2" borderId="1" xfId="0" applyFont="1" applyFill="1" applyBorder="1" applyAlignment="1" applyProtection="1">
      <alignment horizontal="center" wrapText="1"/>
      <protection locked="0"/>
    </xf>
    <xf numFmtId="165" fontId="11" fillId="0" borderId="1" xfId="0" applyNumberFormat="1" applyFont="1" applyBorder="1" applyAlignment="1" applyProtection="1">
      <alignment horizontal="center" wrapText="1"/>
      <protection locked="0"/>
    </xf>
    <xf numFmtId="2" fontId="11" fillId="0" borderId="1" xfId="0" applyNumberFormat="1" applyFont="1" applyBorder="1" applyAlignment="1" applyProtection="1">
      <alignment horizontal="center" wrapText="1"/>
      <protection locked="0"/>
    </xf>
    <xf numFmtId="0" fontId="10" fillId="0" borderId="0" xfId="0" applyFont="1" applyAlignment="1">
      <alignment wrapText="1"/>
    </xf>
    <xf numFmtId="0" fontId="11" fillId="0" borderId="1" xfId="0" applyFont="1" applyBorder="1"/>
    <xf numFmtId="2" fontId="11" fillId="0" borderId="1" xfId="0" applyNumberFormat="1" applyFont="1" applyBorder="1"/>
    <xf numFmtId="0" fontId="0" fillId="0" borderId="1" xfId="0" applyBorder="1"/>
    <xf numFmtId="0" fontId="10" fillId="3" borderId="1" xfId="0" applyFont="1" applyFill="1" applyBorder="1" applyAlignment="1" applyProtection="1">
      <alignment horizontal="center"/>
      <protection locked="0"/>
    </xf>
    <xf numFmtId="0" fontId="10" fillId="3" borderId="1" xfId="0" applyFont="1" applyFill="1" applyBorder="1"/>
    <xf numFmtId="2" fontId="12" fillId="3" borderId="1" xfId="0" applyNumberFormat="1" applyFont="1" applyFill="1" applyBorder="1" applyAlignment="1" applyProtection="1">
      <alignment horizontal="center"/>
      <protection locked="0"/>
    </xf>
    <xf numFmtId="0" fontId="16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/>
    <xf numFmtId="0" fontId="0" fillId="3" borderId="0" xfId="0" applyFill="1"/>
    <xf numFmtId="14" fontId="0" fillId="3" borderId="0" xfId="0" applyNumberFormat="1" applyFill="1"/>
    <xf numFmtId="2" fontId="13" fillId="3" borderId="1" xfId="5" applyNumberFormat="1" applyFont="1" applyFill="1" applyBorder="1"/>
    <xf numFmtId="1" fontId="13" fillId="3" borderId="1" xfId="5" applyNumberFormat="1" applyFont="1" applyFill="1" applyBorder="1" applyAlignment="1">
      <alignment horizontal="center"/>
    </xf>
    <xf numFmtId="0" fontId="0" fillId="3" borderId="1" xfId="0" applyFill="1" applyBorder="1"/>
    <xf numFmtId="164" fontId="10" fillId="0" borderId="0" xfId="0" applyNumberFormat="1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 wrapText="1"/>
      <protection locked="0"/>
    </xf>
    <xf numFmtId="14" fontId="10" fillId="0" borderId="0" xfId="0" applyNumberFormat="1" applyFont="1" applyAlignment="1">
      <alignment horizontal="center"/>
    </xf>
    <xf numFmtId="14" fontId="0" fillId="0" borderId="0" xfId="0" applyNumberFormat="1"/>
    <xf numFmtId="0" fontId="10" fillId="4" borderId="0" xfId="0" applyFont="1" applyFill="1"/>
    <xf numFmtId="165" fontId="14" fillId="4" borderId="4" xfId="0" applyNumberFormat="1" applyFont="1" applyFill="1" applyBorder="1" applyAlignment="1">
      <alignment horizontal="center"/>
    </xf>
    <xf numFmtId="165" fontId="14" fillId="4" borderId="5" xfId="0" applyNumberFormat="1" applyFont="1" applyFill="1" applyBorder="1" applyAlignment="1">
      <alignment horizontal="center"/>
    </xf>
    <xf numFmtId="165" fontId="14" fillId="4" borderId="6" xfId="0" applyNumberFormat="1" applyFont="1" applyFill="1" applyBorder="1" applyAlignment="1">
      <alignment horizontal="center"/>
    </xf>
    <xf numFmtId="164" fontId="10" fillId="3" borderId="1" xfId="19" applyNumberFormat="1" applyFill="1" applyBorder="1" applyAlignment="1" applyProtection="1">
      <alignment horizontal="center"/>
      <protection locked="0"/>
    </xf>
    <xf numFmtId="0" fontId="10" fillId="3" borderId="1" xfId="19" applyFill="1" applyBorder="1" applyAlignment="1" applyProtection="1">
      <alignment horizontal="center" vertical="center"/>
      <protection locked="0"/>
    </xf>
    <xf numFmtId="0" fontId="10" fillId="3" borderId="1" xfId="19" applyFill="1" applyBorder="1" applyAlignment="1" applyProtection="1">
      <alignment horizontal="left" vertical="center"/>
      <protection locked="0"/>
    </xf>
    <xf numFmtId="164" fontId="10" fillId="3" borderId="1" xfId="0" applyNumberFormat="1" applyFont="1" applyFill="1" applyBorder="1" applyAlignment="1" applyProtection="1">
      <alignment horizontal="center"/>
      <protection locked="0"/>
    </xf>
    <xf numFmtId="0" fontId="0" fillId="0" borderId="3" xfId="0" applyBorder="1"/>
    <xf numFmtId="2" fontId="12" fillId="5" borderId="1" xfId="0" applyNumberFormat="1" applyFont="1" applyFill="1" applyBorder="1" applyAlignment="1" applyProtection="1">
      <alignment horizontal="center"/>
      <protection locked="0"/>
    </xf>
    <xf numFmtId="164" fontId="10" fillId="5" borderId="1" xfId="0" applyNumberFormat="1" applyFont="1" applyFill="1" applyBorder="1" applyAlignment="1" applyProtection="1">
      <alignment horizontal="center"/>
      <protection locked="0"/>
    </xf>
    <xf numFmtId="0" fontId="0" fillId="4" borderId="0" xfId="0" applyFill="1"/>
    <xf numFmtId="2" fontId="0" fillId="4" borderId="0" xfId="0" applyNumberFormat="1" applyFill="1"/>
    <xf numFmtId="0" fontId="11" fillId="4" borderId="0" xfId="0" applyFont="1" applyFill="1"/>
    <xf numFmtId="2" fontId="10" fillId="3" borderId="1" xfId="0" applyNumberFormat="1" applyFont="1" applyFill="1" applyBorder="1" applyAlignment="1" applyProtection="1">
      <alignment horizontal="center"/>
      <protection locked="0"/>
    </xf>
    <xf numFmtId="0" fontId="10" fillId="3" borderId="1" xfId="0" applyFont="1" applyFill="1" applyBorder="1" applyAlignment="1" applyProtection="1">
      <alignment horizontal="left" vertical="center"/>
      <protection locked="0"/>
    </xf>
    <xf numFmtId="0" fontId="10" fillId="0" borderId="1" xfId="0" applyFont="1" applyBorder="1"/>
    <xf numFmtId="0" fontId="0" fillId="6" borderId="0" xfId="0" applyFill="1"/>
    <xf numFmtId="0" fontId="10" fillId="6" borderId="0" xfId="0" applyFont="1" applyFill="1" applyAlignment="1">
      <alignment horizontal="right"/>
    </xf>
    <xf numFmtId="0" fontId="22" fillId="3" borderId="0" xfId="0" applyFont="1" applyFill="1"/>
    <xf numFmtId="0" fontId="10" fillId="0" borderId="0" xfId="19"/>
    <xf numFmtId="0" fontId="15" fillId="0" borderId="0" xfId="19" applyFont="1"/>
    <xf numFmtId="2" fontId="10" fillId="4" borderId="0" xfId="19" applyNumberFormat="1" applyFill="1"/>
    <xf numFmtId="0" fontId="10" fillId="4" borderId="0" xfId="19" applyFill="1"/>
    <xf numFmtId="0" fontId="11" fillId="4" borderId="0" xfId="19" applyFont="1" applyFill="1"/>
    <xf numFmtId="0" fontId="16" fillId="0" borderId="0" xfId="19" applyFont="1" applyAlignment="1">
      <alignment horizontal="left" vertical="center"/>
    </xf>
    <xf numFmtId="2" fontId="11" fillId="0" borderId="1" xfId="19" applyNumberFormat="1" applyFont="1" applyBorder="1" applyAlignment="1" applyProtection="1">
      <alignment horizontal="center" wrapText="1"/>
      <protection locked="0"/>
    </xf>
    <xf numFmtId="14" fontId="10" fillId="0" borderId="0" xfId="19" applyNumberFormat="1"/>
    <xf numFmtId="14" fontId="10" fillId="3" borderId="0" xfId="19" applyNumberFormat="1" applyFill="1"/>
    <xf numFmtId="0" fontId="10" fillId="3" borderId="0" xfId="19" applyFill="1"/>
    <xf numFmtId="164" fontId="10" fillId="0" borderId="0" xfId="19" applyNumberFormat="1" applyAlignment="1" applyProtection="1">
      <alignment horizontal="center"/>
      <protection locked="0"/>
    </xf>
    <xf numFmtId="0" fontId="23" fillId="3" borderId="0" xfId="19" applyFont="1" applyFill="1"/>
    <xf numFmtId="0" fontId="10" fillId="0" borderId="1" xfId="19" applyBorder="1"/>
    <xf numFmtId="2" fontId="11" fillId="0" borderId="1" xfId="19" applyNumberFormat="1" applyFont="1" applyBorder="1"/>
    <xf numFmtId="0" fontId="11" fillId="0" borderId="1" xfId="19" applyFont="1" applyBorder="1"/>
    <xf numFmtId="1" fontId="13" fillId="3" borderId="1" xfId="50" applyNumberFormat="1" applyFont="1" applyFill="1" applyBorder="1" applyAlignment="1">
      <alignment horizontal="center"/>
    </xf>
    <xf numFmtId="2" fontId="13" fillId="3" borderId="1" xfId="50" applyNumberFormat="1" applyFont="1" applyFill="1" applyBorder="1"/>
    <xf numFmtId="0" fontId="10" fillId="3" borderId="1" xfId="19" applyFill="1" applyBorder="1"/>
    <xf numFmtId="2" fontId="10" fillId="3" borderId="1" xfId="19" applyNumberFormat="1" applyFill="1" applyBorder="1" applyAlignment="1" applyProtection="1">
      <alignment horizontal="center"/>
      <protection locked="0"/>
    </xf>
    <xf numFmtId="0" fontId="16" fillId="3" borderId="1" xfId="19" applyFont="1" applyFill="1" applyBorder="1" applyAlignment="1">
      <alignment horizontal="left" vertical="center"/>
    </xf>
    <xf numFmtId="0" fontId="10" fillId="3" borderId="1" xfId="19" applyFill="1" applyBorder="1" applyAlignment="1" applyProtection="1">
      <alignment horizontal="center"/>
      <protection locked="0"/>
    </xf>
    <xf numFmtId="165" fontId="14" fillId="4" borderId="6" xfId="19" applyNumberFormat="1" applyFont="1" applyFill="1" applyBorder="1" applyAlignment="1">
      <alignment horizontal="center"/>
    </xf>
    <xf numFmtId="165" fontId="14" fillId="4" borderId="5" xfId="19" applyNumberFormat="1" applyFont="1" applyFill="1" applyBorder="1" applyAlignment="1">
      <alignment horizontal="center"/>
    </xf>
    <xf numFmtId="165" fontId="14" fillId="4" borderId="4" xfId="19" applyNumberFormat="1" applyFont="1" applyFill="1" applyBorder="1" applyAlignment="1">
      <alignment horizontal="center"/>
    </xf>
    <xf numFmtId="14" fontId="10" fillId="0" borderId="0" xfId="19" applyNumberFormat="1" applyAlignment="1">
      <alignment horizontal="center"/>
    </xf>
    <xf numFmtId="0" fontId="11" fillId="2" borderId="0" xfId="19" applyFont="1" applyFill="1"/>
    <xf numFmtId="0" fontId="11" fillId="0" borderId="0" xfId="19" applyFont="1" applyAlignment="1" applyProtection="1">
      <alignment horizontal="center" wrapText="1"/>
      <protection locked="0"/>
    </xf>
    <xf numFmtId="0" fontId="11" fillId="0" borderId="1" xfId="19" applyFont="1" applyBorder="1" applyAlignment="1" applyProtection="1">
      <alignment horizontal="center" wrapText="1"/>
      <protection locked="0"/>
    </xf>
    <xf numFmtId="0" fontId="11" fillId="2" borderId="1" xfId="19" applyFont="1" applyFill="1" applyBorder="1" applyAlignment="1" applyProtection="1">
      <alignment horizontal="center" wrapText="1"/>
      <protection locked="0"/>
    </xf>
    <xf numFmtId="165" fontId="11" fillId="0" borderId="1" xfId="19" applyNumberFormat="1" applyFont="1" applyBorder="1" applyAlignment="1" applyProtection="1">
      <alignment horizontal="center" wrapText="1"/>
      <protection locked="0"/>
    </xf>
    <xf numFmtId="0" fontId="11" fillId="0" borderId="3" xfId="19" applyFont="1" applyBorder="1" applyAlignment="1">
      <alignment horizontal="left"/>
    </xf>
    <xf numFmtId="0" fontId="10" fillId="0" borderId="3" xfId="19" applyBorder="1"/>
    <xf numFmtId="0" fontId="11" fillId="0" borderId="2" xfId="19" applyFont="1" applyBorder="1" applyAlignment="1">
      <alignment horizontal="left"/>
    </xf>
    <xf numFmtId="0" fontId="10" fillId="6" borderId="0" xfId="19" applyFill="1"/>
    <xf numFmtId="0" fontId="21" fillId="0" borderId="0" xfId="51" applyFont="1"/>
    <xf numFmtId="0" fontId="21" fillId="0" borderId="0" xfId="51" applyFont="1" applyAlignment="1">
      <alignment horizontal="left"/>
    </xf>
    <xf numFmtId="0" fontId="24" fillId="0" borderId="0" xfId="51" applyFont="1"/>
    <xf numFmtId="0" fontId="21" fillId="0" borderId="4" xfId="51" applyFont="1" applyBorder="1"/>
    <xf numFmtId="0" fontId="21" fillId="0" borderId="5" xfId="51" applyFont="1" applyBorder="1"/>
    <xf numFmtId="0" fontId="21" fillId="0" borderId="5" xfId="51" applyFont="1" applyBorder="1" applyAlignment="1">
      <alignment horizontal="left"/>
    </xf>
    <xf numFmtId="0" fontId="24" fillId="0" borderId="5" xfId="51" applyFont="1" applyBorder="1"/>
    <xf numFmtId="0" fontId="25" fillId="0" borderId="1" xfId="51" applyFont="1" applyBorder="1" applyAlignment="1" applyProtection="1">
      <alignment horizontal="center" wrapText="1"/>
      <protection locked="0"/>
    </xf>
    <xf numFmtId="0" fontId="26" fillId="7" borderId="1" xfId="51" applyFont="1" applyFill="1" applyBorder="1" applyAlignment="1">
      <alignment horizontal="center" wrapText="1"/>
    </xf>
    <xf numFmtId="0" fontId="26" fillId="7" borderId="1" xfId="51" applyFont="1" applyFill="1" applyBorder="1" applyAlignment="1" applyProtection="1">
      <alignment horizontal="center" wrapText="1"/>
      <protection locked="0"/>
    </xf>
    <xf numFmtId="0" fontId="26" fillId="7" borderId="7" xfId="51" applyFont="1" applyFill="1" applyBorder="1" applyAlignment="1" applyProtection="1">
      <alignment horizontal="center" wrapText="1"/>
      <protection locked="0"/>
    </xf>
    <xf numFmtId="0" fontId="11" fillId="7" borderId="7" xfId="52" applyFont="1" applyFill="1" applyBorder="1" applyAlignment="1" applyProtection="1">
      <alignment horizontal="center" wrapText="1"/>
      <protection locked="0"/>
    </xf>
    <xf numFmtId="0" fontId="11" fillId="7" borderId="1" xfId="52" applyFont="1" applyFill="1" applyBorder="1" applyAlignment="1" applyProtection="1">
      <alignment horizontal="center" wrapText="1"/>
      <protection locked="0"/>
    </xf>
    <xf numFmtId="0" fontId="11" fillId="0" borderId="0" xfId="52" applyFont="1" applyAlignment="1" applyProtection="1">
      <alignment horizontal="center" wrapText="1"/>
      <protection locked="0"/>
    </xf>
    <xf numFmtId="0" fontId="21" fillId="8" borderId="1" xfId="51" applyFont="1" applyFill="1" applyBorder="1"/>
    <xf numFmtId="0" fontId="21" fillId="8" borderId="2" xfId="51" applyFont="1" applyFill="1" applyBorder="1"/>
    <xf numFmtId="0" fontId="21" fillId="8" borderId="2" xfId="51" applyFont="1" applyFill="1" applyBorder="1" applyAlignment="1" applyProtection="1">
      <alignment horizontal="left"/>
      <protection locked="0"/>
    </xf>
    <xf numFmtId="0" fontId="27" fillId="8" borderId="1" xfId="51" applyFont="1" applyFill="1" applyBorder="1" applyAlignment="1">
      <alignment horizontal="left"/>
    </xf>
    <xf numFmtId="0" fontId="27" fillId="8" borderId="1" xfId="51" applyFont="1" applyFill="1" applyBorder="1"/>
    <xf numFmtId="2" fontId="21" fillId="8" borderId="8" xfId="51" applyNumberFormat="1" applyFont="1" applyFill="1" applyBorder="1" applyAlignment="1" applyProtection="1">
      <alignment horizontal="center"/>
      <protection locked="0"/>
    </xf>
    <xf numFmtId="2" fontId="21" fillId="8" borderId="1" xfId="51" applyNumberFormat="1" applyFont="1" applyFill="1" applyBorder="1" applyAlignment="1" applyProtection="1">
      <alignment horizontal="center"/>
      <protection locked="0"/>
    </xf>
    <xf numFmtId="1" fontId="21" fillId="8" borderId="1" xfId="51" applyNumberFormat="1" applyFont="1" applyFill="1" applyBorder="1" applyAlignment="1" applyProtection="1">
      <alignment horizontal="center"/>
      <protection locked="0"/>
    </xf>
    <xf numFmtId="164" fontId="21" fillId="8" borderId="1" xfId="51" applyNumberFormat="1" applyFont="1" applyFill="1" applyBorder="1" applyAlignment="1" applyProtection="1">
      <alignment horizontal="center"/>
      <protection locked="0"/>
    </xf>
    <xf numFmtId="14" fontId="21" fillId="8" borderId="1" xfId="51" applyNumberFormat="1" applyFont="1" applyFill="1" applyBorder="1" applyAlignment="1">
      <alignment horizontal="center"/>
    </xf>
    <xf numFmtId="2" fontId="21" fillId="0" borderId="0" xfId="51" applyNumberFormat="1" applyFont="1" applyAlignment="1" applyProtection="1">
      <alignment horizontal="center"/>
      <protection locked="0"/>
    </xf>
    <xf numFmtId="2" fontId="21" fillId="0" borderId="0" xfId="51" applyNumberFormat="1" applyFont="1"/>
    <xf numFmtId="2" fontId="21" fillId="9" borderId="1" xfId="51" applyNumberFormat="1" applyFont="1" applyFill="1" applyBorder="1" applyAlignment="1" applyProtection="1">
      <alignment horizontal="center"/>
      <protection locked="0"/>
    </xf>
    <xf numFmtId="2" fontId="21" fillId="6" borderId="1" xfId="51" applyNumberFormat="1" applyFont="1" applyFill="1" applyBorder="1" applyAlignment="1" applyProtection="1">
      <alignment horizontal="center"/>
      <protection locked="0"/>
    </xf>
    <xf numFmtId="0" fontId="28" fillId="0" borderId="1" xfId="52" applyFont="1" applyBorder="1" applyAlignment="1">
      <alignment wrapText="1"/>
    </xf>
    <xf numFmtId="0" fontId="28" fillId="0" borderId="8" xfId="52" applyFont="1" applyBorder="1" applyAlignment="1">
      <alignment wrapText="1"/>
    </xf>
    <xf numFmtId="0" fontId="28" fillId="0" borderId="3" xfId="52" applyFont="1" applyBorder="1" applyAlignment="1">
      <alignment wrapText="1"/>
    </xf>
    <xf numFmtId="0" fontId="29" fillId="0" borderId="8" xfId="52" applyFont="1" applyBorder="1" applyAlignment="1">
      <alignment horizontal="center" wrapText="1"/>
    </xf>
    <xf numFmtId="0" fontId="28" fillId="0" borderId="8" xfId="52" applyFont="1" applyBorder="1" applyAlignment="1">
      <alignment horizontal="center" wrapText="1"/>
    </xf>
    <xf numFmtId="14" fontId="28" fillId="0" borderId="8" xfId="52" applyNumberFormat="1" applyFont="1" applyBorder="1" applyAlignment="1">
      <alignment horizontal="center" wrapText="1"/>
    </xf>
    <xf numFmtId="2" fontId="21" fillId="0" borderId="1" xfId="51" applyNumberFormat="1" applyFont="1" applyBorder="1" applyAlignment="1" applyProtection="1">
      <alignment horizontal="center"/>
      <protection locked="0"/>
    </xf>
    <xf numFmtId="0" fontId="25" fillId="5" borderId="1" xfId="51" applyFont="1" applyFill="1" applyBorder="1" applyAlignment="1">
      <alignment horizontal="center" wrapText="1"/>
    </xf>
    <xf numFmtId="14" fontId="25" fillId="5" borderId="1" xfId="51" applyNumberFormat="1" applyFont="1" applyFill="1" applyBorder="1" applyAlignment="1">
      <alignment horizontal="center" wrapText="1"/>
    </xf>
    <xf numFmtId="0" fontId="25" fillId="5" borderId="1" xfId="51" applyFont="1" applyFill="1" applyBorder="1" applyAlignment="1">
      <alignment horizontal="center"/>
    </xf>
    <xf numFmtId="0" fontId="25" fillId="0" borderId="0" xfId="51" applyFont="1" applyAlignment="1">
      <alignment horizontal="center"/>
    </xf>
    <xf numFmtId="0" fontId="25" fillId="10" borderId="1" xfId="51" applyFont="1" applyFill="1" applyBorder="1" applyAlignment="1">
      <alignment horizontal="center" wrapText="1"/>
    </xf>
    <xf numFmtId="0" fontId="30" fillId="10" borderId="2" xfId="51" applyFont="1" applyFill="1" applyBorder="1" applyAlignment="1">
      <alignment horizontal="center" wrapText="1"/>
    </xf>
    <xf numFmtId="0" fontId="21" fillId="10" borderId="1" xfId="51" applyFont="1" applyFill="1" applyBorder="1" applyAlignment="1">
      <alignment horizontal="center" wrapText="1"/>
    </xf>
    <xf numFmtId="0" fontId="25" fillId="10" borderId="8" xfId="51" applyFont="1" applyFill="1" applyBorder="1" applyAlignment="1">
      <alignment horizontal="center" wrapText="1"/>
    </xf>
    <xf numFmtId="14" fontId="21" fillId="10" borderId="1" xfId="51" applyNumberFormat="1" applyFont="1" applyFill="1" applyBorder="1" applyAlignment="1">
      <alignment horizontal="center" wrapText="1"/>
    </xf>
    <xf numFmtId="2" fontId="21" fillId="10" borderId="9" xfId="51" applyNumberFormat="1" applyFont="1" applyFill="1" applyBorder="1" applyAlignment="1" applyProtection="1">
      <alignment horizontal="center"/>
      <protection locked="0"/>
    </xf>
    <xf numFmtId="2" fontId="21" fillId="8" borderId="0" xfId="51" applyNumberFormat="1" applyFont="1" applyFill="1" applyAlignment="1" applyProtection="1">
      <alignment horizontal="center"/>
      <protection locked="0"/>
    </xf>
    <xf numFmtId="0" fontId="30" fillId="0" borderId="1" xfId="51" applyFont="1" applyBorder="1" applyAlignment="1" applyProtection="1">
      <alignment horizontal="left"/>
      <protection locked="0"/>
    </xf>
    <xf numFmtId="0" fontId="21" fillId="0" borderId="1" xfId="51" applyFont="1" applyBorder="1"/>
    <xf numFmtId="0" fontId="30" fillId="0" borderId="2" xfId="51" applyFont="1" applyBorder="1" applyAlignment="1" applyProtection="1">
      <alignment horizontal="left"/>
      <protection locked="0"/>
    </xf>
    <xf numFmtId="0" fontId="21" fillId="0" borderId="1" xfId="51" applyFont="1" applyBorder="1" applyAlignment="1">
      <alignment horizontal="center"/>
    </xf>
    <xf numFmtId="2" fontId="30" fillId="0" borderId="1" xfId="51" applyNumberFormat="1" applyFont="1" applyBorder="1" applyAlignment="1" applyProtection="1">
      <alignment horizontal="center"/>
      <protection locked="0"/>
    </xf>
    <xf numFmtId="2" fontId="21" fillId="0" borderId="8" xfId="51" applyNumberFormat="1" applyFont="1" applyBorder="1" applyAlignment="1" applyProtection="1">
      <alignment horizontal="center"/>
      <protection locked="0"/>
    </xf>
    <xf numFmtId="1" fontId="21" fillId="0" borderId="1" xfId="51" applyNumberFormat="1" applyFont="1" applyBorder="1" applyAlignment="1" applyProtection="1">
      <alignment horizontal="center"/>
      <protection locked="0"/>
    </xf>
    <xf numFmtId="164" fontId="21" fillId="0" borderId="1" xfId="51" applyNumberFormat="1" applyFont="1" applyBorder="1" applyAlignment="1" applyProtection="1">
      <alignment horizontal="center"/>
      <protection locked="0"/>
    </xf>
    <xf numFmtId="14" fontId="21" fillId="0" borderId="1" xfId="51" applyNumberFormat="1" applyFont="1" applyBorder="1" applyAlignment="1">
      <alignment horizontal="center"/>
    </xf>
    <xf numFmtId="0" fontId="25" fillId="11" borderId="1" xfId="51" applyFont="1" applyFill="1" applyBorder="1" applyAlignment="1" applyProtection="1">
      <alignment horizontal="center"/>
      <protection locked="0"/>
    </xf>
    <xf numFmtId="0" fontId="25" fillId="11" borderId="1" xfId="51" applyFont="1" applyFill="1" applyBorder="1" applyAlignment="1">
      <alignment horizontal="center"/>
    </xf>
    <xf numFmtId="0" fontId="25" fillId="11" borderId="1" xfId="51" applyFont="1" applyFill="1" applyBorder="1" applyAlignment="1">
      <alignment horizontal="center" wrapText="1"/>
    </xf>
    <xf numFmtId="2" fontId="25" fillId="11" borderId="1" xfId="51" applyNumberFormat="1" applyFont="1" applyFill="1" applyBorder="1" applyAlignment="1" applyProtection="1">
      <alignment horizontal="center"/>
      <protection locked="0"/>
    </xf>
    <xf numFmtId="1" fontId="25" fillId="11" borderId="1" xfId="51" applyNumberFormat="1" applyFont="1" applyFill="1" applyBorder="1" applyAlignment="1" applyProtection="1">
      <alignment horizontal="center" wrapText="1"/>
      <protection locked="0"/>
    </xf>
    <xf numFmtId="1" fontId="25" fillId="11" borderId="1" xfId="51" applyNumberFormat="1" applyFont="1" applyFill="1" applyBorder="1" applyAlignment="1" applyProtection="1">
      <alignment horizontal="center"/>
      <protection locked="0"/>
    </xf>
    <xf numFmtId="0" fontId="11" fillId="11" borderId="1" xfId="52" applyFont="1" applyFill="1" applyBorder="1" applyAlignment="1" applyProtection="1">
      <alignment horizontal="center" wrapText="1"/>
      <protection locked="0"/>
    </xf>
    <xf numFmtId="0" fontId="31" fillId="11" borderId="1" xfId="52" applyFont="1" applyFill="1" applyBorder="1" applyAlignment="1" applyProtection="1">
      <alignment horizontal="center" wrapText="1"/>
      <protection locked="0"/>
    </xf>
    <xf numFmtId="0" fontId="31" fillId="0" borderId="0" xfId="52" applyFont="1" applyAlignment="1" applyProtection="1">
      <alignment horizontal="center" wrapText="1"/>
      <protection locked="0"/>
    </xf>
    <xf numFmtId="0" fontId="1" fillId="12" borderId="1" xfId="52" applyFill="1" applyBorder="1" applyAlignment="1">
      <alignment vertical="center"/>
    </xf>
    <xf numFmtId="0" fontId="1" fillId="12" borderId="1" xfId="52" applyFill="1" applyBorder="1" applyAlignment="1">
      <alignment horizontal="center" vertical="center"/>
    </xf>
    <xf numFmtId="0" fontId="10" fillId="12" borderId="1" xfId="52" applyFont="1" applyFill="1" applyBorder="1" applyAlignment="1" applyProtection="1">
      <alignment horizontal="left" vertical="center"/>
      <protection locked="0"/>
    </xf>
    <xf numFmtId="0" fontId="10" fillId="12" borderId="2" xfId="52" applyFont="1" applyFill="1" applyBorder="1" applyAlignment="1" applyProtection="1">
      <alignment horizontal="left" vertical="center"/>
      <protection locked="0"/>
    </xf>
    <xf numFmtId="0" fontId="1" fillId="12" borderId="1" xfId="52" applyFill="1" applyBorder="1" applyAlignment="1">
      <alignment horizontal="left" vertical="center"/>
    </xf>
    <xf numFmtId="2" fontId="10" fillId="12" borderId="1" xfId="52" applyNumberFormat="1" applyFont="1" applyFill="1" applyBorder="1" applyAlignment="1" applyProtection="1">
      <alignment horizontal="center" vertical="center"/>
      <protection locked="0"/>
    </xf>
    <xf numFmtId="2" fontId="10" fillId="12" borderId="8" xfId="52" applyNumberFormat="1" applyFont="1" applyFill="1" applyBorder="1" applyAlignment="1" applyProtection="1">
      <alignment horizontal="center" vertical="center"/>
      <protection locked="0"/>
    </xf>
    <xf numFmtId="1" fontId="10" fillId="12" borderId="1" xfId="52" applyNumberFormat="1" applyFont="1" applyFill="1" applyBorder="1" applyAlignment="1" applyProtection="1">
      <alignment horizontal="center" vertical="center"/>
      <protection locked="0"/>
    </xf>
    <xf numFmtId="164" fontId="10" fillId="12" borderId="1" xfId="52" applyNumberFormat="1" applyFont="1" applyFill="1" applyBorder="1" applyAlignment="1" applyProtection="1">
      <alignment horizontal="center" vertical="center"/>
      <protection locked="0"/>
    </xf>
    <xf numFmtId="2" fontId="10" fillId="12" borderId="1" xfId="53" applyNumberFormat="1" applyFont="1" applyFill="1" applyBorder="1" applyAlignment="1" applyProtection="1">
      <alignment horizontal="center" vertical="center"/>
      <protection locked="0"/>
    </xf>
    <xf numFmtId="2" fontId="10" fillId="0" borderId="0" xfId="52" applyNumberFormat="1" applyFont="1" applyAlignment="1" applyProtection="1">
      <alignment horizontal="center" vertical="center"/>
      <protection locked="0"/>
    </xf>
    <xf numFmtId="2" fontId="10" fillId="0" borderId="0" xfId="53" applyNumberFormat="1" applyFont="1" applyFill="1" applyBorder="1" applyAlignment="1" applyProtection="1">
      <alignment horizontal="center" vertical="center"/>
      <protection locked="0"/>
    </xf>
    <xf numFmtId="0" fontId="10" fillId="12" borderId="2" xfId="52" applyFont="1" applyFill="1" applyBorder="1" applyAlignment="1" applyProtection="1">
      <alignment horizontal="left" vertical="center" wrapText="1"/>
      <protection locked="0"/>
    </xf>
    <xf numFmtId="1" fontId="10" fillId="12" borderId="2" xfId="52" applyNumberFormat="1" applyFont="1" applyFill="1" applyBorder="1" applyAlignment="1" applyProtection="1">
      <alignment horizontal="center" vertical="center"/>
      <protection locked="0"/>
    </xf>
    <xf numFmtId="0" fontId="25" fillId="3" borderId="1" xfId="51" applyFont="1" applyFill="1" applyBorder="1"/>
    <xf numFmtId="167" fontId="21" fillId="0" borderId="1" xfId="53" applyNumberFormat="1" applyFont="1" applyBorder="1"/>
    <xf numFmtId="0" fontId="32" fillId="0" borderId="0" xfId="51" applyFont="1"/>
    <xf numFmtId="2" fontId="10" fillId="0" borderId="0" xfId="52" applyNumberFormat="1" applyFont="1" applyAlignment="1" applyProtection="1">
      <alignment horizontal="center"/>
      <protection locked="0"/>
    </xf>
    <xf numFmtId="2" fontId="11" fillId="0" borderId="0" xfId="52" applyNumberFormat="1" applyFont="1" applyAlignment="1" applyProtection="1">
      <alignment horizontal="center" wrapText="1"/>
      <protection locked="0"/>
    </xf>
    <xf numFmtId="0" fontId="11" fillId="0" borderId="0" xfId="52" applyFont="1"/>
    <xf numFmtId="2" fontId="11" fillId="0" borderId="1" xfId="52" applyNumberFormat="1" applyFont="1" applyBorder="1" applyAlignment="1" applyProtection="1">
      <alignment horizontal="center" wrapText="1"/>
      <protection locked="0"/>
    </xf>
    <xf numFmtId="0" fontId="11" fillId="0" borderId="0" xfId="52" applyFont="1" applyAlignment="1">
      <alignment horizontal="right"/>
    </xf>
    <xf numFmtId="0" fontId="11" fillId="0" borderId="0" xfId="52" applyFont="1" applyAlignment="1">
      <alignment wrapText="1"/>
    </xf>
    <xf numFmtId="2" fontId="11" fillId="6" borderId="1" xfId="52" applyNumberFormat="1" applyFont="1" applyFill="1" applyBorder="1" applyAlignment="1" applyProtection="1">
      <alignment horizontal="center" wrapText="1"/>
      <protection locked="0"/>
    </xf>
    <xf numFmtId="0" fontId="1" fillId="0" borderId="0" xfId="52"/>
    <xf numFmtId="0" fontId="33" fillId="0" borderId="0" xfId="52" applyFont="1" applyAlignment="1">
      <alignment horizontal="right"/>
    </xf>
    <xf numFmtId="2" fontId="10" fillId="0" borderId="0" xfId="52" applyNumberFormat="1" applyFont="1" applyAlignment="1" applyProtection="1">
      <alignment horizontal="center" wrapText="1"/>
      <protection locked="0"/>
    </xf>
    <xf numFmtId="0" fontId="25" fillId="0" borderId="0" xfId="51" applyFont="1"/>
    <xf numFmtId="2" fontId="10" fillId="0" borderId="0" xfId="52" applyNumberFormat="1" applyFont="1" applyAlignment="1">
      <alignment horizontal="center"/>
    </xf>
    <xf numFmtId="0" fontId="11" fillId="0" borderId="0" xfId="51" applyFont="1" applyAlignment="1">
      <alignment horizontal="center" vertical="center" wrapText="1"/>
    </xf>
    <xf numFmtId="14" fontId="25" fillId="0" borderId="0" xfId="51" applyNumberFormat="1" applyFont="1" applyAlignment="1">
      <alignment horizontal="center" wrapText="1"/>
    </xf>
    <xf numFmtId="2" fontId="10" fillId="0" borderId="0" xfId="51" applyNumberFormat="1" applyAlignment="1">
      <alignment horizontal="center"/>
    </xf>
    <xf numFmtId="2" fontId="21" fillId="13" borderId="1" xfId="51" applyNumberFormat="1" applyFont="1" applyFill="1" applyBorder="1" applyAlignment="1" applyProtection="1">
      <alignment horizontal="center"/>
      <protection locked="0"/>
    </xf>
    <xf numFmtId="0" fontId="13" fillId="0" borderId="0" xfId="52" applyFont="1"/>
    <xf numFmtId="0" fontId="11" fillId="0" borderId="1" xfId="52" applyFont="1" applyBorder="1" applyAlignment="1" applyProtection="1">
      <alignment horizontal="center" wrapText="1"/>
      <protection locked="0"/>
    </xf>
    <xf numFmtId="0" fontId="11" fillId="0" borderId="7" xfId="52" applyFont="1" applyBorder="1" applyAlignment="1" applyProtection="1">
      <alignment horizontal="center" wrapText="1"/>
      <protection locked="0"/>
    </xf>
    <xf numFmtId="0" fontId="34" fillId="0" borderId="1" xfId="52" applyFont="1" applyBorder="1" applyAlignment="1">
      <alignment horizontal="right"/>
    </xf>
    <xf numFmtId="0" fontId="34" fillId="0" borderId="1" xfId="52" applyFont="1" applyBorder="1" applyAlignment="1">
      <alignment horizontal="center" wrapText="1"/>
    </xf>
    <xf numFmtId="0" fontId="34" fillId="0" borderId="10" xfId="52" applyFont="1" applyBorder="1" applyAlignment="1">
      <alignment horizontal="center" wrapText="1"/>
    </xf>
    <xf numFmtId="2" fontId="10" fillId="0" borderId="1" xfId="52" applyNumberFormat="1" applyFont="1" applyBorder="1" applyAlignment="1" applyProtection="1">
      <alignment horizontal="center"/>
      <protection locked="0"/>
    </xf>
    <xf numFmtId="164" fontId="10" fillId="0" borderId="1" xfId="52" applyNumberFormat="1" applyFont="1" applyBorder="1" applyAlignment="1" applyProtection="1">
      <alignment horizontal="center"/>
      <protection locked="0"/>
    </xf>
    <xf numFmtId="14" fontId="10" fillId="0" borderId="1" xfId="52" applyNumberFormat="1" applyFont="1" applyBorder="1" applyAlignment="1">
      <alignment horizontal="center"/>
    </xf>
    <xf numFmtId="0" fontId="13" fillId="0" borderId="1" xfId="52" applyFont="1" applyBorder="1" applyAlignment="1">
      <alignment horizontal="center"/>
    </xf>
    <xf numFmtId="2" fontId="13" fillId="0" borderId="1" xfId="52" applyNumberFormat="1" applyFont="1" applyBorder="1" applyAlignment="1">
      <alignment horizontal="center"/>
    </xf>
    <xf numFmtId="164" fontId="10" fillId="0" borderId="2" xfId="52" applyNumberFormat="1" applyFont="1" applyBorder="1" applyAlignment="1" applyProtection="1">
      <alignment horizontal="center"/>
      <protection locked="0"/>
    </xf>
    <xf numFmtId="0" fontId="13" fillId="0" borderId="1" xfId="52" applyFont="1" applyBorder="1" applyAlignment="1">
      <alignment horizontal="right"/>
    </xf>
    <xf numFmtId="14" fontId="13" fillId="0" borderId="1" xfId="52" applyNumberFormat="1" applyFont="1" applyBorder="1" applyAlignment="1">
      <alignment horizontal="right"/>
    </xf>
    <xf numFmtId="2" fontId="11" fillId="0" borderId="1" xfId="52" applyNumberFormat="1" applyFont="1" applyBorder="1" applyAlignment="1" applyProtection="1">
      <alignment horizontal="right" wrapText="1"/>
      <protection locked="0"/>
    </xf>
    <xf numFmtId="0" fontId="10" fillId="0" borderId="1" xfId="52" applyFont="1" applyBorder="1" applyAlignment="1" applyProtection="1">
      <alignment horizontal="center" vertical="center"/>
      <protection locked="0"/>
    </xf>
    <xf numFmtId="0" fontId="13" fillId="0" borderId="1" xfId="52" applyFont="1" applyBorder="1" applyAlignment="1">
      <alignment horizontal="center" vertical="center"/>
    </xf>
    <xf numFmtId="0" fontId="1" fillId="0" borderId="1" xfId="52" applyBorder="1" applyAlignment="1">
      <alignment horizontal="center" vertical="center" wrapText="1"/>
    </xf>
    <xf numFmtId="2" fontId="13" fillId="0" borderId="1" xfId="52" applyNumberFormat="1" applyFont="1" applyBorder="1" applyAlignment="1">
      <alignment horizontal="center" vertical="center"/>
    </xf>
    <xf numFmtId="14" fontId="13" fillId="0" borderId="1" xfId="52" applyNumberFormat="1" applyFont="1" applyBorder="1" applyAlignment="1">
      <alignment horizontal="center" vertical="center"/>
    </xf>
    <xf numFmtId="1" fontId="13" fillId="0" borderId="1" xfId="52" applyNumberFormat="1" applyFont="1" applyBorder="1" applyAlignment="1">
      <alignment horizontal="center" vertical="center"/>
    </xf>
    <xf numFmtId="0" fontId="10" fillId="0" borderId="1" xfId="52" applyFont="1" applyBorder="1" applyAlignment="1">
      <alignment horizontal="center" vertical="center"/>
    </xf>
    <xf numFmtId="0" fontId="20" fillId="0" borderId="1" xfId="52" applyFont="1" applyBorder="1" applyAlignment="1">
      <alignment horizontal="center" vertical="center" wrapText="1"/>
    </xf>
    <xf numFmtId="2" fontId="10" fillId="0" borderId="2" xfId="52" applyNumberFormat="1" applyFont="1" applyBorder="1" applyAlignment="1" applyProtection="1">
      <alignment horizontal="center" vertical="center"/>
      <protection locked="0"/>
    </xf>
    <xf numFmtId="2" fontId="10" fillId="0" borderId="1" xfId="52" applyNumberFormat="1" applyFont="1" applyBorder="1" applyAlignment="1" applyProtection="1">
      <alignment horizontal="center" vertical="center"/>
      <protection locked="0"/>
    </xf>
    <xf numFmtId="0" fontId="10" fillId="0" borderId="10" xfId="52" applyFont="1" applyBorder="1" applyAlignment="1">
      <alignment horizontal="center"/>
    </xf>
    <xf numFmtId="0" fontId="10" fillId="0" borderId="0" xfId="52" applyFont="1" applyAlignment="1">
      <alignment horizontal="center"/>
    </xf>
    <xf numFmtId="0" fontId="20" fillId="0" borderId="0" xfId="52" applyFont="1" applyAlignment="1">
      <alignment horizontal="center" vertical="center" wrapText="1"/>
    </xf>
    <xf numFmtId="2" fontId="10" fillId="0" borderId="0" xfId="52" applyNumberFormat="1" applyFont="1" applyProtection="1">
      <protection locked="0"/>
    </xf>
    <xf numFmtId="2" fontId="13" fillId="0" borderId="0" xfId="52" applyNumberFormat="1" applyFont="1"/>
    <xf numFmtId="0" fontId="13" fillId="0" borderId="0" xfId="52" applyFont="1" applyAlignment="1">
      <alignment horizontal="center"/>
    </xf>
    <xf numFmtId="164" fontId="10" fillId="14" borderId="0" xfId="52" applyNumberFormat="1" applyFont="1" applyFill="1" applyAlignment="1" applyProtection="1">
      <alignment horizontal="center"/>
      <protection locked="0"/>
    </xf>
    <xf numFmtId="14" fontId="10" fillId="0" borderId="0" xfId="52" applyNumberFormat="1" applyFont="1" applyAlignment="1">
      <alignment horizontal="center"/>
    </xf>
    <xf numFmtId="1" fontId="13" fillId="0" borderId="0" xfId="52" applyNumberFormat="1" applyFont="1" applyAlignment="1">
      <alignment horizontal="center"/>
    </xf>
    <xf numFmtId="1" fontId="10" fillId="0" borderId="1" xfId="52" applyNumberFormat="1" applyFont="1" applyBorder="1" applyAlignment="1" applyProtection="1">
      <alignment horizontal="center" vertical="center"/>
      <protection locked="0"/>
    </xf>
    <xf numFmtId="0" fontId="34" fillId="0" borderId="0" xfId="52" applyFont="1" applyAlignment="1">
      <alignment horizontal="center"/>
    </xf>
    <xf numFmtId="0" fontId="34" fillId="0" borderId="0" xfId="52" applyFont="1"/>
  </cellXfs>
  <cellStyles count="54">
    <cellStyle name="Comma 2" xfId="3" xr:uid="{00000000-0005-0000-0000-000000000000}"/>
    <cellStyle name="Comma 2 2" xfId="8" xr:uid="{00000000-0005-0000-0000-000001000000}"/>
    <cellStyle name="Comma 2 3" xfId="6" xr:uid="{00000000-0005-0000-0000-000002000000}"/>
    <cellStyle name="Comma 3" xfId="14" xr:uid="{00000000-0005-0000-0000-000003000000}"/>
    <cellStyle name="Comma 4" xfId="15" xr:uid="{00000000-0005-0000-0000-000004000000}"/>
    <cellStyle name="Comma 4 2" xfId="16" xr:uid="{00000000-0005-0000-0000-000005000000}"/>
    <cellStyle name="Comma 5" xfId="17" xr:uid="{00000000-0005-0000-0000-000006000000}"/>
    <cellStyle name="Comma 5 2" xfId="18" xr:uid="{00000000-0005-0000-0000-000007000000}"/>
    <cellStyle name="Comma 6" xfId="53" xr:uid="{356E9503-60B0-41C6-A36A-93F2EC8C82B0}"/>
    <cellStyle name="Normal" xfId="0" builtinId="0"/>
    <cellStyle name="Normal 10" xfId="19" xr:uid="{00000000-0005-0000-0000-000009000000}"/>
    <cellStyle name="Normal 10 2" xfId="20" xr:uid="{00000000-0005-0000-0000-00000A000000}"/>
    <cellStyle name="Normal 10 2 2" xfId="21" xr:uid="{00000000-0005-0000-0000-00000B000000}"/>
    <cellStyle name="Normal 11" xfId="9" xr:uid="{00000000-0005-0000-0000-00000C000000}"/>
    <cellStyle name="Normal 12" xfId="36" xr:uid="{989BBA2E-B712-4B4B-A65D-DB4EC4C1D705}"/>
    <cellStyle name="Normal 13" xfId="52" xr:uid="{AF92D95F-6FFF-4858-A7F3-49F3A0B30744}"/>
    <cellStyle name="Normal 2" xfId="4" xr:uid="{00000000-0005-0000-0000-00000D000000}"/>
    <cellStyle name="Normal 2 2" xfId="7" xr:uid="{00000000-0005-0000-0000-00000E000000}"/>
    <cellStyle name="Normal 2 3" xfId="28" xr:uid="{00000000-0005-0000-0000-00000F000000}"/>
    <cellStyle name="Normal 2 4" xfId="33" xr:uid="{BE8C14E0-17CC-4DBE-A136-B9C621991279}"/>
    <cellStyle name="Normal 2 4 2" xfId="46" xr:uid="{05A615AB-E547-43F0-94B9-E949BB335DC4}"/>
    <cellStyle name="Normal 3" xfId="2" xr:uid="{00000000-0005-0000-0000-000010000000}"/>
    <cellStyle name="Normal 3 2" xfId="10" xr:uid="{00000000-0005-0000-0000-000011000000}"/>
    <cellStyle name="Normal 3 3" xfId="5" xr:uid="{00000000-0005-0000-0000-000012000000}"/>
    <cellStyle name="Normal 3 3 2" xfId="30" xr:uid="{E7D6352E-B025-4356-8E06-C3F25CC693E6}"/>
    <cellStyle name="Normal 3 3 2 2" xfId="43" xr:uid="{B3528267-7C7B-4558-A267-E7A6F1EFEA20}"/>
    <cellStyle name="Normal 3 3 3" xfId="38" xr:uid="{52232773-6EC8-4E69-A5F0-01E081BB9410}"/>
    <cellStyle name="Normal 3 3 4" xfId="49" xr:uid="{C713819F-8BC9-43D6-A0AF-1D4D322CD4CD}"/>
    <cellStyle name="Normal 3 3 5" xfId="50" xr:uid="{EB11F5B8-24A4-4330-B5F9-24A7D6B21852}"/>
    <cellStyle name="Normal 3 4" xfId="22" xr:uid="{00000000-0005-0000-0000-000013000000}"/>
    <cellStyle name="Normal 3 5" xfId="29" xr:uid="{85882D5A-D1F5-4530-9152-CD9AE54A30B3}"/>
    <cellStyle name="Normal 3 5 2" xfId="42" xr:uid="{F6881C7D-B163-473E-B167-055688363163}"/>
    <cellStyle name="Normal 3 6" xfId="37" xr:uid="{13CAB7DE-B24B-4744-889B-CEBBF2E1EA20}"/>
    <cellStyle name="Normal 4" xfId="11" xr:uid="{00000000-0005-0000-0000-000014000000}"/>
    <cellStyle name="Normal 4 2" xfId="51" xr:uid="{BEBA95D8-761C-4EF8-A168-AAF44076F8DF}"/>
    <cellStyle name="Normal 5" xfId="12" xr:uid="{00000000-0005-0000-0000-000015000000}"/>
    <cellStyle name="Normal 5 2" xfId="23" xr:uid="{00000000-0005-0000-0000-000016000000}"/>
    <cellStyle name="Normal 6" xfId="13" xr:uid="{00000000-0005-0000-0000-000017000000}"/>
    <cellStyle name="Normal 6 2" xfId="24" xr:uid="{00000000-0005-0000-0000-000018000000}"/>
    <cellStyle name="Normal 6 2 2" xfId="32" xr:uid="{A2DFCDE9-F32A-48CE-B478-680E8E60E5C2}"/>
    <cellStyle name="Normal 6 2 2 2" xfId="45" xr:uid="{BDAFBA75-ED93-4F0C-A601-605FBC6582B6}"/>
    <cellStyle name="Normal 6 2 3" xfId="40" xr:uid="{ABC9AFA8-86B3-4F1D-BC24-77FA681F0766}"/>
    <cellStyle name="Normal 6 3" xfId="31" xr:uid="{7493B165-BAB5-4FBB-9627-8C99D61C9542}"/>
    <cellStyle name="Normal 6 3 2" xfId="44" xr:uid="{60BEB07B-9DD4-4D43-9982-76E3F3C6134A}"/>
    <cellStyle name="Normal 6 4" xfId="39" xr:uid="{0FB4B29C-D28D-4DD3-A8B5-31D2DA5B9924}"/>
    <cellStyle name="Normal 7" xfId="25" xr:uid="{00000000-0005-0000-0000-000019000000}"/>
    <cellStyle name="Normal 7 2" xfId="26" xr:uid="{00000000-0005-0000-0000-00001A000000}"/>
    <cellStyle name="Normal 8" xfId="27" xr:uid="{00000000-0005-0000-0000-00001B000000}"/>
    <cellStyle name="Normal 8 2" xfId="34" xr:uid="{2C772B67-72EA-44B8-A770-363E26616F0E}"/>
    <cellStyle name="Normal 8 2 2" xfId="47" xr:uid="{4ED7F4CD-EF20-4F7A-87F7-3ED0206453B2}"/>
    <cellStyle name="Normal 8 3" xfId="41" xr:uid="{9358F6AE-633D-4374-A9A5-61419C7DFFEC}"/>
    <cellStyle name="Normal 9" xfId="1" xr:uid="{00000000-0005-0000-0000-00001C000000}"/>
    <cellStyle name="Percent 2" xfId="35" xr:uid="{F182F1EA-3A3A-4F97-B106-8A32D31425F6}"/>
    <cellStyle name="Percent 2 2" xfId="48" xr:uid="{68196FB2-2B06-4053-A0EE-61FD5431EDC0}"/>
  </cellStyles>
  <dxfs count="0"/>
  <tableStyles count="1" defaultTableStyle="TableStyleMedium9" defaultPivotStyle="PivotStyleLight16">
    <tableStyle name="Invisible" pivot="0" table="0" count="0" xr9:uid="{9D5BBD65-E8C6-4624-A3FE-C4A47665EF27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Compliance\Monthly%20Energy%20Contracts%20Report\2014-08-August\Archive\SCE_RPS_Database_Monthly_Data_Submittal_File_2014-08-0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projp02.oa.caiso.com/Users/gkatta/AppData/Local/Microsoft/Windows/Temporary%20Internet%20Files/Content.IE5/8WSC1CLA/ResourceAdequacyPlanTemplat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iso.com/Documents/NQC%20Requests/59210/2014-02_Batch_2013NetQualifyingCapacityRequestForm_updated_cm.xls" TargetMode="External"/></Relationships>
</file>

<file path=xl/externalLinks/_rels/externalLink1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f5filesrv5\Energy\RA%20Filings\2024\YA%20Allocations\CAM\Final%20YA%20CAM%20Allocation\SDGE%20CAM-Eligible%20Contracts%202024%20-2026%20-%2009-07-23.xlsx" TargetMode="External"/><Relationship Id="rId1" Type="http://schemas.openxmlformats.org/officeDocument/2006/relationships/externalLinkPath" Target="SDGE%20CAM-Eligible%20Contracts%202024%20-2026%20-%2009-07-23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iso.com/Documents/NetQualifyingCapacityList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f5filesrv5\Energy\RA%20Filings\2024\YA%20Allocations\CAM\Final%20YA%20CAM%20Allocation\YA%20CAM_LCR_2024_2026_Final_090823.xlsx" TargetMode="External"/><Relationship Id="rId1" Type="http://schemas.openxmlformats.org/officeDocument/2006/relationships/externalLinkPath" Target="YA%20CAM_LCR_2024_2026_Final_0908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e.eix.com\workgroup\RA%20Compliance\Data%20Requests%20non-CAISO\2015\JRP\CPUC_JRP_DataRequestTemplate_2015Oct29_SCE_SubmittedBoone_formulas_v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ndelat\AppData\Local\Microsoft\Windows\Temporary%20Internet%20Files\Content.Outlook\WAZU1Z5G\SCE_Q4_2019_R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B6\AppData\Local\Microsoft\Windows\INetCache\Content.Outlook\FB4QUM2C\Copy%20of%20NetQualifyingCapacityList-20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iso.com/Documents/NQC%20Requests/60yyy/2014-02_Batch_2013NetQualifyingCapacityRequestForm_updated_cm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disonintl-my.sharepoint.com/Users/pservedio/AppData/Local/Microsoft/Windows/Temporary%20Internet%20Files/Content.Outlook/MU17HYWB/AllRequests_12_9_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iso.com/Documents/2013ResourceAdequacyPlanTemplat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e\workgroup\RA%20Compliance\RA%20Compliance%20Filings\2018%20Year-Ahead%20RA%20Compliance%20Filings\Year-Ahead%20Filings\YA%20Local%20Flex%20Filing\2018YALocalFlexRAFiling%20-%20SCE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Page"/>
      <sheetName val="Data Definitions"/>
      <sheetName val="Project Information"/>
      <sheetName val="Annex-Interconnection"/>
      <sheetName val="Attestation"/>
      <sheetName val="Choices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Alberta Electric System Operator (AESO)</v>
          </cell>
          <cell r="B2" t="str">
            <v>Bundled</v>
          </cell>
          <cell r="E2" t="str">
            <v>Not yet submitted for approval</v>
          </cell>
          <cell r="F2" t="str">
            <v>Barstow</v>
          </cell>
          <cell r="G2" t="str">
            <v>Not Yet Begun</v>
          </cell>
          <cell r="I2" t="str">
            <v>PPA - Solicitation</v>
          </cell>
          <cell r="J2" t="str">
            <v>PG&amp;E</v>
          </cell>
          <cell r="K2" t="str">
            <v>Yes</v>
          </cell>
          <cell r="N2" t="str">
            <v>In Development</v>
          </cell>
          <cell r="O2" t="str">
            <v>Not Yet Seeking Financing</v>
          </cell>
          <cell r="Q2" t="str">
            <v>Not started</v>
          </cell>
          <cell r="T2" t="str">
            <v>Under Negotiation</v>
          </cell>
          <cell r="U2" t="str">
            <v>Category 0</v>
          </cell>
          <cell r="AA2" t="str">
            <v>Not Yet Filed</v>
          </cell>
          <cell r="AB2" t="str">
            <v>Not Yet Filed</v>
          </cell>
          <cell r="AC2" t="str">
            <v>Not Yet Filed</v>
          </cell>
          <cell r="AD2" t="str">
            <v>Biodiesel</v>
          </cell>
          <cell r="AG2" t="str">
            <v>Yes</v>
          </cell>
          <cell r="AO2" t="str">
            <v>USA</v>
          </cell>
          <cell r="AV2" t="str">
            <v>Solar: Fixed Tilt</v>
          </cell>
          <cell r="AW2" t="str">
            <v>Not Started</v>
          </cell>
          <cell r="AX2" t="str">
            <v>RAM 1</v>
          </cell>
          <cell r="AY2" t="str">
            <v>Utility</v>
          </cell>
        </row>
        <row r="3">
          <cell r="A3" t="str">
            <v>Arizona Public Service Company (AZPS)</v>
          </cell>
          <cell r="B3" t="str">
            <v>REC Only</v>
          </cell>
          <cell r="E3" t="str">
            <v>Pending approval</v>
          </cell>
          <cell r="F3" t="str">
            <v>Baja</v>
          </cell>
          <cell r="G3" t="str">
            <v>Under Construction</v>
          </cell>
          <cell r="I3" t="str">
            <v>PPA - Bilateral</v>
          </cell>
          <cell r="J3" t="str">
            <v>SCE</v>
          </cell>
          <cell r="K3" t="str">
            <v>No</v>
          </cell>
          <cell r="N3" t="str">
            <v>Online-Test Energy</v>
          </cell>
          <cell r="O3" t="str">
            <v>Seeking Financing</v>
          </cell>
          <cell r="Q3" t="str">
            <v>Developer has submitted its Interconnection Request Application</v>
          </cell>
          <cell r="T3" t="str">
            <v>In Development</v>
          </cell>
          <cell r="U3" t="str">
            <v>Category 1</v>
          </cell>
          <cell r="AA3" t="str">
            <v>Filed - Study Tendered</v>
          </cell>
          <cell r="AB3" t="str">
            <v>Filed - Study Tendered</v>
          </cell>
          <cell r="AC3" t="str">
            <v>Filed - Study Tendered</v>
          </cell>
          <cell r="AD3" t="str">
            <v>Biogas</v>
          </cell>
          <cell r="AG3" t="str">
            <v>No</v>
          </cell>
          <cell r="AO3" t="str">
            <v>Canada</v>
          </cell>
          <cell r="AV3" t="str">
            <v>Solar: Tracking (1 Axis)</v>
          </cell>
          <cell r="AW3" t="str">
            <v>Under Negotiation</v>
          </cell>
          <cell r="AX3" t="str">
            <v>RAM 2</v>
          </cell>
          <cell r="AY3" t="str">
            <v>Counterparty</v>
          </cell>
        </row>
        <row r="4">
          <cell r="A4" t="str">
            <v>Arlington Valley LLC (DEAA)</v>
          </cell>
          <cell r="E4" t="str">
            <v>Approved</v>
          </cell>
          <cell r="F4" t="str">
            <v>Carrizo North</v>
          </cell>
          <cell r="G4" t="str">
            <v>Complete</v>
          </cell>
          <cell r="I4" t="str">
            <v>PSA - Bilateral</v>
          </cell>
          <cell r="J4" t="str">
            <v>SDG&amp;E</v>
          </cell>
          <cell r="K4" t="str">
            <v>Prime</v>
          </cell>
          <cell r="N4" t="str">
            <v>Online-Partially Delivering</v>
          </cell>
          <cell r="O4" t="str">
            <v>Partial Financing Secured</v>
          </cell>
          <cell r="Q4" t="str">
            <v>Developer has submitted requirements for maintaining queue position</v>
          </cell>
          <cell r="T4" t="str">
            <v>Online</v>
          </cell>
          <cell r="U4" t="str">
            <v>Category 2</v>
          </cell>
          <cell r="AA4" t="str">
            <v>Filed - Study in Progress</v>
          </cell>
          <cell r="AB4" t="str">
            <v>Filed - Study in Progress</v>
          </cell>
          <cell r="AC4" t="str">
            <v>Filed - Study in Progress</v>
          </cell>
          <cell r="AD4" t="str">
            <v>Biomass</v>
          </cell>
          <cell r="AO4" t="str">
            <v>Multiple</v>
          </cell>
          <cell r="AV4" t="str">
            <v>Solar: Tracking (2 Axis)</v>
          </cell>
          <cell r="AW4" t="str">
            <v>Signed</v>
          </cell>
          <cell r="AX4" t="str">
            <v>RAM 3</v>
          </cell>
          <cell r="AY4" t="str">
            <v>Mutual</v>
          </cell>
        </row>
        <row r="5">
          <cell r="A5" t="str">
            <v>Avista Corporation (AVA)</v>
          </cell>
          <cell r="E5" t="str">
            <v>No approval needed</v>
          </cell>
          <cell r="F5" t="str">
            <v>Carrizo South</v>
          </cell>
          <cell r="G5" t="str">
            <v>Unknown</v>
          </cell>
          <cell r="I5" t="str">
            <v>FIT - 1969</v>
          </cell>
          <cell r="J5" t="str">
            <v>Other</v>
          </cell>
          <cell r="N5" t="str">
            <v>Online-Fully Delivering</v>
          </cell>
          <cell r="O5" t="str">
            <v>All Financing Secured</v>
          </cell>
          <cell r="Q5" t="str">
            <v>Project accepted through Fast Track Process</v>
          </cell>
          <cell r="T5" t="str">
            <v>Expired</v>
          </cell>
          <cell r="U5" t="str">
            <v>Category 3</v>
          </cell>
          <cell r="AA5" t="str">
            <v>Filed - Re-Study Required</v>
          </cell>
          <cell r="AB5" t="str">
            <v>Filed - Re-Study Required</v>
          </cell>
          <cell r="AC5" t="str">
            <v>Filed - Re-Study Required</v>
          </cell>
          <cell r="AD5" t="str">
            <v>Conduit hydro</v>
          </cell>
          <cell r="AO5" t="str">
            <v>TBD</v>
          </cell>
          <cell r="AV5" t="str">
            <v>Hydro: Run-of-River</v>
          </cell>
          <cell r="AW5" t="str">
            <v>Self-Perform</v>
          </cell>
          <cell r="AX5" t="str">
            <v>RAM 4</v>
          </cell>
        </row>
        <row r="6">
          <cell r="A6" t="str">
            <v>Balancing Authority of Northern (BANC)</v>
          </cell>
          <cell r="E6" t="str">
            <v>Approved-Amendment pending approval</v>
          </cell>
          <cell r="F6" t="str">
            <v>Cuyama</v>
          </cell>
          <cell r="I6" t="str">
            <v>FIT - ReMAT</v>
          </cell>
          <cell r="N6" t="str">
            <v>Expired</v>
          </cell>
          <cell r="O6" t="str">
            <v>N/A-No Financing Required</v>
          </cell>
          <cell r="Q6" t="str">
            <v>Project has technical scoping meeting</v>
          </cell>
          <cell r="T6" t="str">
            <v>Terminated</v>
          </cell>
          <cell r="AA6" t="str">
            <v>Complete</v>
          </cell>
          <cell r="AB6" t="str">
            <v>Complete</v>
          </cell>
          <cell r="AC6" t="str">
            <v>Complete</v>
          </cell>
          <cell r="AD6" t="str">
            <v>Digester gas</v>
          </cell>
          <cell r="AV6" t="str">
            <v>Hydro: Reservoir</v>
          </cell>
          <cell r="AW6" t="str">
            <v>N/A</v>
          </cell>
          <cell r="AX6" t="str">
            <v>RAM 5</v>
          </cell>
        </row>
        <row r="7">
          <cell r="A7" t="str">
            <v>Bonneville Power Administration (BPAT)</v>
          </cell>
          <cell r="E7" t="str">
            <v>Advice letter withdrawn</v>
          </cell>
          <cell r="F7" t="str">
            <v>Fairmont</v>
          </cell>
          <cell r="I7" t="str">
            <v>FIT - SB1122</v>
          </cell>
          <cell r="N7" t="str">
            <v>Terminated</v>
          </cell>
          <cell r="O7" t="str">
            <v>Unknown</v>
          </cell>
          <cell r="Q7" t="str">
            <v>Project is undergoing Phase I Study</v>
          </cell>
          <cell r="AA7" t="str">
            <v>Waived</v>
          </cell>
          <cell r="AB7" t="str">
            <v>Waived</v>
          </cell>
          <cell r="AC7" t="str">
            <v>Waived</v>
          </cell>
          <cell r="AD7" t="str">
            <v>Geothermal</v>
          </cell>
          <cell r="AV7" t="str">
            <v>Hydro: Unknown</v>
          </cell>
          <cell r="AW7" t="str">
            <v>Unknown</v>
          </cell>
        </row>
        <row r="8">
          <cell r="A8" t="str">
            <v>British Columbia Hydro Authority (BCHA)</v>
          </cell>
          <cell r="E8" t="str">
            <v>Rejected</v>
          </cell>
          <cell r="F8" t="str">
            <v>Imperial East</v>
          </cell>
          <cell r="I8" t="str">
            <v>PV PPA Programs</v>
          </cell>
          <cell r="Q8" t="str">
            <v>Developer has received results of Phase I Interconnection Study</v>
          </cell>
          <cell r="AA8" t="str">
            <v>Withdrawn</v>
          </cell>
          <cell r="AB8" t="str">
            <v>Withdrawn</v>
          </cell>
          <cell r="AC8" t="str">
            <v>Withdrawn</v>
          </cell>
          <cell r="AD8" t="str">
            <v>Hybrid</v>
          </cell>
          <cell r="AV8" t="str">
            <v>N/A</v>
          </cell>
        </row>
        <row r="9">
          <cell r="A9" t="str">
            <v>California Independent System Operator (CAISO)</v>
          </cell>
          <cell r="F9" t="str">
            <v>Imperial North</v>
          </cell>
          <cell r="I9" t="str">
            <v>Renewable Standard Contract (RSC)</v>
          </cell>
          <cell r="Q9" t="str">
            <v>Developer filed application for Phase II Interconnection study</v>
          </cell>
          <cell r="AA9" t="str">
            <v>Unknown</v>
          </cell>
          <cell r="AB9" t="str">
            <v>Unknown</v>
          </cell>
          <cell r="AC9" t="str">
            <v>Unknown</v>
          </cell>
          <cell r="AD9" t="str">
            <v>Landfill gas</v>
          </cell>
        </row>
        <row r="10">
          <cell r="A10" t="str">
            <v>Comision Federal de Electricidad (CFE)</v>
          </cell>
          <cell r="F10" t="str">
            <v>Imperial South</v>
          </cell>
          <cell r="I10" t="str">
            <v>Utility-Owned Generation (UOG)</v>
          </cell>
          <cell r="Q10" t="str">
            <v>(GIDAP) ISO performs reassesment study based on developer decisions from phase I results</v>
          </cell>
          <cell r="AA10" t="str">
            <v>N/A</v>
          </cell>
          <cell r="AB10" t="str">
            <v>N/A</v>
          </cell>
          <cell r="AC10" t="str">
            <v>N/A</v>
          </cell>
          <cell r="AD10" t="str">
            <v>Muni solid waste</v>
          </cell>
        </row>
        <row r="11">
          <cell r="A11" t="str">
            <v>El Paso Electric Company (EPE)</v>
          </cell>
          <cell r="F11" t="str">
            <v>Inyokern</v>
          </cell>
          <cell r="I11" t="str">
            <v>Renewable Auction Mechanism (RAM)</v>
          </cell>
          <cell r="Q11" t="str">
            <v>Project is undergoing Phase II Interconnection Study</v>
          </cell>
          <cell r="AD11" t="str">
            <v>Ocean/tidal</v>
          </cell>
        </row>
        <row r="12">
          <cell r="A12" t="str">
            <v>Gila River Power LP (GRMA)</v>
          </cell>
          <cell r="F12" t="str">
            <v>Iron Mountain</v>
          </cell>
          <cell r="I12" t="str">
            <v>QF Standard Contract</v>
          </cell>
          <cell r="Q12" t="str">
            <v>Developer has received results of Phase II interconnection study</v>
          </cell>
          <cell r="AD12" t="str">
            <v>Small hydro</v>
          </cell>
        </row>
        <row r="13">
          <cell r="A13" t="str">
            <v>Griffith Energy LLC (GRIF)</v>
          </cell>
          <cell r="F13" t="str">
            <v>Kramer</v>
          </cell>
          <cell r="I13" t="str">
            <v>QF CHP</v>
          </cell>
          <cell r="Q13" t="str">
            <v>(GIDAP) Developer has received results and  submitted affidavits attesting to progress on specified milestones</v>
          </cell>
          <cell r="AD13" t="str">
            <v>Solar PV - Rooftop</v>
          </cell>
        </row>
        <row r="14">
          <cell r="A14" t="str">
            <v>Idaho Power Company (IPCO)</v>
          </cell>
          <cell r="F14" t="str">
            <v>Lassen North</v>
          </cell>
          <cell r="Q14" t="str">
            <v>(GIDAP) CAISO provides TP Deliverability allocation results to customers for eligible projects</v>
          </cell>
          <cell r="AD14" t="str">
            <v>Solar PV - Ground mount</v>
          </cell>
        </row>
        <row r="15">
          <cell r="A15" t="str">
            <v>Imperial Irrigation District (IID)</v>
          </cell>
          <cell r="F15" t="str">
            <v>Lassen South</v>
          </cell>
          <cell r="Q15" t="str">
            <v>Project is negotiating its GIA</v>
          </cell>
          <cell r="AD15" t="str">
            <v>Solar Thermal - No Storage</v>
          </cell>
        </row>
        <row r="16">
          <cell r="A16" t="str">
            <v>Lassen Municipal Utility District (LMUD)</v>
          </cell>
          <cell r="F16" t="str">
            <v>Mountain Pass</v>
          </cell>
          <cell r="Q16" t="str">
            <v>GIA executed and developer has posted 2nd IFS</v>
          </cell>
          <cell r="AD16" t="str">
            <v>Solar Thermal - With Storage (molten salt)</v>
          </cell>
        </row>
        <row r="17">
          <cell r="A17" t="str">
            <v>Los Angeles Department of Water and Power (LDWP)</v>
          </cell>
          <cell r="F17" t="str">
            <v>N/A</v>
          </cell>
          <cell r="Q17" t="str">
            <v>Project makes third financial posting at start of construction activities</v>
          </cell>
          <cell r="AD17" t="str">
            <v>Space solar</v>
          </cell>
        </row>
        <row r="18">
          <cell r="A18" t="str">
            <v>Missouri Region (Colorado)</v>
          </cell>
          <cell r="F18" t="str">
            <v>Needles</v>
          </cell>
          <cell r="Q18" t="str">
            <v>Self Perform</v>
          </cell>
          <cell r="AD18" t="str">
            <v>Wind</v>
          </cell>
        </row>
        <row r="19">
          <cell r="A19" t="str">
            <v>NaturEner Power Watch LLC (GWA)</v>
          </cell>
          <cell r="F19" t="str">
            <v>Nevada N</v>
          </cell>
          <cell r="Q19" t="str">
            <v>Complete</v>
          </cell>
          <cell r="AD19" t="str">
            <v>Various</v>
          </cell>
        </row>
        <row r="20">
          <cell r="A20" t="str">
            <v>Nevada Power Company (NEVP)</v>
          </cell>
          <cell r="F20" t="str">
            <v>Nevada C</v>
          </cell>
          <cell r="Q20" t="str">
            <v>Withdrawn</v>
          </cell>
        </row>
        <row r="21">
          <cell r="A21" t="str">
            <v>New Harquahala Generating Company (HGMA)</v>
          </cell>
          <cell r="F21" t="str">
            <v>NonCREZ</v>
          </cell>
          <cell r="Q21" t="str">
            <v>Unknown</v>
          </cell>
        </row>
        <row r="22">
          <cell r="A22" t="str">
            <v>NorthWestern Energy (NWMT)</v>
          </cell>
          <cell r="F22" t="str">
            <v>Owens Valley</v>
          </cell>
          <cell r="Q22" t="str">
            <v>N/A</v>
          </cell>
        </row>
        <row r="23">
          <cell r="A23" t="str">
            <v>PacifiCorp East (PACE)</v>
          </cell>
          <cell r="F23" t="str">
            <v>Palm Springs</v>
          </cell>
        </row>
        <row r="24">
          <cell r="A24" t="str">
            <v>PacifiCorp West (PACW)</v>
          </cell>
          <cell r="F24" t="str">
            <v>Pisgah</v>
          </cell>
        </row>
        <row r="25">
          <cell r="A25" t="str">
            <v>Portland General Electric Company (PGE)</v>
          </cell>
          <cell r="F25" t="str">
            <v>Riverside East</v>
          </cell>
        </row>
        <row r="26">
          <cell r="A26" t="str">
            <v>Public Service Company of Colorado (PSCO)</v>
          </cell>
          <cell r="F26" t="str">
            <v>Round Mountain</v>
          </cell>
        </row>
        <row r="27">
          <cell r="A27" t="str">
            <v>Public Service Company of New Mexico (PNM)</v>
          </cell>
          <cell r="F27" t="str">
            <v>San Bernardino - Bakersfield</v>
          </cell>
        </row>
        <row r="28">
          <cell r="A28" t="str">
            <v>PUD No. 1 of Chelan County (CHPD)</v>
          </cell>
          <cell r="F28" t="str">
            <v>San Bernardino - Lucerne</v>
          </cell>
        </row>
        <row r="29">
          <cell r="A29" t="str">
            <v>PUD No. 1 of Douglas County (DOPD)</v>
          </cell>
          <cell r="F29" t="str">
            <v>San Diego North Central</v>
          </cell>
        </row>
        <row r="30">
          <cell r="A30" t="str">
            <v>PUD No. 2 of Grant County (GCPD)</v>
          </cell>
          <cell r="F30" t="str">
            <v>San Diego South</v>
          </cell>
        </row>
        <row r="31">
          <cell r="A31" t="str">
            <v>Puget Sound Energy (PSEI)</v>
          </cell>
          <cell r="F31" t="str">
            <v>Santa Barbara</v>
          </cell>
        </row>
        <row r="32">
          <cell r="A32" t="str">
            <v>Salt River Project (SRP)</v>
          </cell>
          <cell r="F32" t="str">
            <v>Solano</v>
          </cell>
        </row>
        <row r="33">
          <cell r="A33" t="str">
            <v>Seattle City Light (SCL)</v>
          </cell>
          <cell r="F33" t="str">
            <v>TBD</v>
          </cell>
        </row>
        <row r="34">
          <cell r="A34" t="str">
            <v>Sierra Pacific Power Company (SPPC)</v>
          </cell>
          <cell r="F34" t="str">
            <v>Tehachapi</v>
          </cell>
        </row>
        <row r="35">
          <cell r="A35" t="str">
            <v>City of Tacoma Department of Public Utilities (TPWR)</v>
          </cell>
          <cell r="F35" t="str">
            <v>Twenty-nine Palms</v>
          </cell>
        </row>
        <row r="36">
          <cell r="A36" t="str">
            <v>Tucson Electric Power Company (TEPC)</v>
          </cell>
          <cell r="F36" t="str">
            <v>Unidentified</v>
          </cell>
        </row>
        <row r="37">
          <cell r="A37" t="str">
            <v>Turlock Irrigation District (TIDC)</v>
          </cell>
          <cell r="F37" t="str">
            <v>Unknown</v>
          </cell>
        </row>
        <row r="38">
          <cell r="A38" t="str">
            <v>Western Area Power Administration (WACM)</v>
          </cell>
          <cell r="F38" t="str">
            <v>Victorville</v>
          </cell>
        </row>
        <row r="39">
          <cell r="A39" t="str">
            <v>Unknown</v>
          </cell>
          <cell r="F39" t="str">
            <v>Westlands</v>
          </cell>
        </row>
        <row r="40">
          <cell r="A40" t="str">
            <v>Western Area Power Administration (WALC)</v>
          </cell>
        </row>
        <row r="41">
          <cell r="A41" t="str">
            <v>Western Area Power Administration (WAUW)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ources"/>
      <sheetName val="Other"/>
      <sheetName val="Lists"/>
      <sheetName val="Sheet1"/>
      <sheetName val="PRM For Annual RA"/>
      <sheetName val="Flexible RA Capacity"/>
    </sheetNames>
    <sheetDataSet>
      <sheetData sheetId="0" refreshError="1"/>
      <sheetData sheetId="1" refreshError="1"/>
      <sheetData sheetId="2">
        <row r="2">
          <cell r="A2" t="str">
            <v>Monthly</v>
          </cell>
        </row>
        <row r="3">
          <cell r="A3" t="str">
            <v>Annual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tion"/>
      <sheetName val="Request Type 1-2"/>
      <sheetName val="Request Type 3-5"/>
      <sheetName val="Lists"/>
      <sheetName val="Sheet1"/>
    </sheetNames>
    <sheetDataSet>
      <sheetData sheetId="0"/>
      <sheetData sheetId="1"/>
      <sheetData sheetId="2"/>
      <sheetData sheetId="3">
        <row r="32">
          <cell r="B32" t="str">
            <v>Yes - SOLR</v>
          </cell>
        </row>
        <row r="33">
          <cell r="B33" t="str">
            <v>Yes - WIND</v>
          </cell>
        </row>
        <row r="34">
          <cell r="B34" t="str">
            <v>No</v>
          </cell>
        </row>
      </sheetData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DGE CAM eligible contracts"/>
      <sheetName val="SDGE IRP"/>
      <sheetName val="Emergency Reliability Resources"/>
      <sheetName val="2024 Draft Final NQC List"/>
      <sheetName val="2024 EFC"/>
      <sheetName val="2023 NQC List"/>
      <sheetName val="2023 EF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eader Descriptions"/>
      <sheetName val="2019 NQC List"/>
      <sheetName val="2019 Other"/>
      <sheetName val="2019 Technology Factors"/>
      <sheetName val="List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AM List 2024"/>
      <sheetName val="2024 ERP"/>
      <sheetName val="2024 IRP"/>
      <sheetName val="2025 ERP"/>
      <sheetName val="CAM List 2025"/>
      <sheetName val="CAM List 2026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act Info"/>
      <sheetName val="Contract Info NotYetOnline"/>
      <sheetName val="Instructions"/>
      <sheetName val="Contract Info_sys_FULL"/>
      <sheetName val="Contract Info_sys"/>
      <sheetName val="Contract Info_loc"/>
      <sheetName val="Contract Info_flex"/>
      <sheetName val="Contract Info_EO"/>
      <sheetName val="Contract Info_FULL"/>
      <sheetName val="Notes"/>
      <sheetName val="DataValid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 t="str">
            <v>3Phase</v>
          </cell>
          <cell r="D2" t="str">
            <v>IOU/LSE Owned</v>
          </cell>
          <cell r="F2" t="str">
            <v>Nuclear</v>
          </cell>
          <cell r="H2" t="str">
            <v>Y</v>
          </cell>
          <cell r="X2" t="str">
            <v>ADLIN_1_UNIT 1</v>
          </cell>
        </row>
        <row r="3">
          <cell r="A3" t="str">
            <v>Calpine</v>
          </cell>
          <cell r="D3" t="str">
            <v>RA Only</v>
          </cell>
          <cell r="F3" t="str">
            <v>Fossil</v>
          </cell>
          <cell r="H3" t="str">
            <v>N</v>
          </cell>
          <cell r="X3" t="str">
            <v>ADLIN_1_UNIT 2</v>
          </cell>
        </row>
        <row r="4">
          <cell r="A4" t="str">
            <v>Commerce</v>
          </cell>
          <cell r="D4" t="str">
            <v>RA + Other</v>
          </cell>
          <cell r="F4" t="str">
            <v>Hydro</v>
          </cell>
          <cell r="X4" t="str">
            <v>ADLIN_1_UNITS</v>
          </cell>
        </row>
        <row r="5">
          <cell r="A5" t="str">
            <v>Montana</v>
          </cell>
          <cell r="D5" t="str">
            <v>Energy Only</v>
          </cell>
          <cell r="F5" t="str">
            <v>Renewable</v>
          </cell>
          <cell r="X5" t="str">
            <v>ADOBEE_1_SOLAR</v>
          </cell>
        </row>
        <row r="6">
          <cell r="A6" t="str">
            <v>Constellation</v>
          </cell>
          <cell r="F6" t="str">
            <v>Storage</v>
          </cell>
          <cell r="X6" t="str">
            <v>AGRICO_6_PL3N5</v>
          </cell>
        </row>
        <row r="7">
          <cell r="A7" t="str">
            <v>Direct</v>
          </cell>
          <cell r="F7" t="str">
            <v>Demand Response</v>
          </cell>
          <cell r="X7" t="str">
            <v>AGRICO_7_CTG3</v>
          </cell>
        </row>
        <row r="8">
          <cell r="A8" t="str">
            <v>EDF</v>
          </cell>
          <cell r="F8" t="str">
            <v>Other</v>
          </cell>
          <cell r="X8" t="str">
            <v>AGRICO_7_ICE5</v>
          </cell>
        </row>
        <row r="9">
          <cell r="A9" t="str">
            <v>Gexa</v>
          </cell>
          <cell r="X9" t="str">
            <v>AGRICO_7_UNIT</v>
          </cell>
        </row>
        <row r="10">
          <cell r="A10" t="str">
            <v>Glacial</v>
          </cell>
          <cell r="X10" t="str">
            <v>AGRICO_7_UNIT 2</v>
          </cell>
        </row>
        <row r="11">
          <cell r="A11" t="str">
            <v>Lancaster</v>
          </cell>
          <cell r="X11" t="str">
            <v>AGRICO_7_UNIT 4</v>
          </cell>
        </row>
        <row r="12">
          <cell r="A12" t="str">
            <v>Liberty</v>
          </cell>
          <cell r="X12" t="str">
            <v>AGUCAL_5_SOLAR1</v>
          </cell>
        </row>
        <row r="13">
          <cell r="A13" t="str">
            <v>MCE</v>
          </cell>
          <cell r="X13" t="str">
            <v>ALAMIT_7_UNIT 1</v>
          </cell>
        </row>
        <row r="14">
          <cell r="A14" t="str">
            <v>Noble</v>
          </cell>
          <cell r="X14" t="str">
            <v>ALAMIT_7_UNIT 2</v>
          </cell>
        </row>
        <row r="15">
          <cell r="A15" t="str">
            <v>PG&amp;E</v>
          </cell>
          <cell r="X15" t="str">
            <v>ALAMIT_7_UNIT 3</v>
          </cell>
        </row>
        <row r="16">
          <cell r="A16" t="str">
            <v>Pilot</v>
          </cell>
          <cell r="X16" t="str">
            <v>ALAMIT_7_UNIT 4</v>
          </cell>
        </row>
        <row r="17">
          <cell r="A17" t="str">
            <v>SDG&amp;E</v>
          </cell>
          <cell r="X17" t="str">
            <v>ALAMIT_7_UNIT 5</v>
          </cell>
        </row>
        <row r="18">
          <cell r="A18" t="str">
            <v>Shell</v>
          </cell>
          <cell r="X18" t="str">
            <v>ALAMIT_7_UNIT 6</v>
          </cell>
        </row>
        <row r="19">
          <cell r="A19" t="str">
            <v>SCP</v>
          </cell>
          <cell r="X19" t="str">
            <v>ALAMO_6_UNIT</v>
          </cell>
        </row>
        <row r="20">
          <cell r="A20" t="str">
            <v>SCE</v>
          </cell>
          <cell r="X20" t="str">
            <v>ALMEGT_1_UNIT 1</v>
          </cell>
        </row>
        <row r="21">
          <cell r="A21" t="str">
            <v>UCRegents</v>
          </cell>
          <cell r="X21" t="str">
            <v>ALMEGT_1_UNIT 2</v>
          </cell>
        </row>
        <row r="22">
          <cell r="A22" t="str">
            <v>Tiger</v>
          </cell>
          <cell r="X22" t="str">
            <v>ALPSLR_1_NTHSLR</v>
          </cell>
        </row>
        <row r="23">
          <cell r="X23" t="str">
            <v>ALPSLR_1_SPSSLR</v>
          </cell>
        </row>
        <row r="24">
          <cell r="X24" t="str">
            <v>ALT6DN_2_WIND7</v>
          </cell>
        </row>
        <row r="25">
          <cell r="X25" t="str">
            <v>ALT6DS_2_WIND9</v>
          </cell>
        </row>
        <row r="26">
          <cell r="X26" t="str">
            <v>ALTA3A_2_CPCE4</v>
          </cell>
        </row>
        <row r="27">
          <cell r="X27" t="str">
            <v>ALTA3A_2_CPCE5</v>
          </cell>
        </row>
        <row r="28">
          <cell r="X28" t="str">
            <v>ALTA3A_2_CPCE8</v>
          </cell>
        </row>
        <row r="29">
          <cell r="X29" t="str">
            <v>ALTA4A_2_CPCW1</v>
          </cell>
        </row>
        <row r="30">
          <cell r="X30" t="str">
            <v>ALTA4B_2_CPCW2</v>
          </cell>
        </row>
        <row r="31">
          <cell r="X31" t="str">
            <v>ALTA4B_2_CPCW3</v>
          </cell>
        </row>
        <row r="32">
          <cell r="X32" t="str">
            <v>ALTA4B_2_CPCW6</v>
          </cell>
        </row>
        <row r="33">
          <cell r="X33" t="str">
            <v>ALTA6B_2_WIND11</v>
          </cell>
        </row>
        <row r="34">
          <cell r="X34" t="str">
            <v>ALTA6E_2_WIND10</v>
          </cell>
        </row>
        <row r="35">
          <cell r="X35" t="str">
            <v>ALTMID_2_UNIT 1</v>
          </cell>
        </row>
        <row r="36">
          <cell r="X36" t="str">
            <v>ANAHM_2_CANYN1</v>
          </cell>
        </row>
        <row r="37">
          <cell r="X37" t="str">
            <v>ANAHM_2_CANYN2</v>
          </cell>
        </row>
        <row r="38">
          <cell r="X38" t="str">
            <v>ANAHM_2_CANYN3</v>
          </cell>
        </row>
        <row r="39">
          <cell r="X39" t="str">
            <v>ANAHM_2_CANYN4</v>
          </cell>
        </row>
        <row r="40">
          <cell r="X40" t="str">
            <v>ANAHM_7_CT</v>
          </cell>
        </row>
        <row r="41">
          <cell r="X41" t="str">
            <v>ANTLPE_2_QF</v>
          </cell>
        </row>
        <row r="42">
          <cell r="X42" t="str">
            <v>APLHIL_1_SLABCK</v>
          </cell>
        </row>
        <row r="43">
          <cell r="X43" t="str">
            <v>ARBWD_6_QF</v>
          </cell>
        </row>
        <row r="44">
          <cell r="X44" t="str">
            <v>ARCO_6_UCPPET</v>
          </cell>
        </row>
        <row r="45">
          <cell r="X45" t="str">
            <v>ARCOGN_2_UNIT 1</v>
          </cell>
        </row>
        <row r="46">
          <cell r="X46" t="str">
            <v>ARCOGN_2_UNIT 2</v>
          </cell>
        </row>
        <row r="47">
          <cell r="X47" t="str">
            <v>ARCOGN_2_UNIT 3</v>
          </cell>
        </row>
        <row r="48">
          <cell r="X48" t="str">
            <v>ARCOGN_2_UNIT 4</v>
          </cell>
        </row>
        <row r="49">
          <cell r="X49" t="str">
            <v>ARCOGN_2_UNIT 5</v>
          </cell>
        </row>
        <row r="50">
          <cell r="X50" t="str">
            <v>ARCOGN_2_UNIT 6</v>
          </cell>
        </row>
        <row r="51">
          <cell r="X51" t="str">
            <v>ARCOGN_2_UNITS</v>
          </cell>
        </row>
        <row r="52">
          <cell r="X52" t="str">
            <v>ARLVAL_5_SOLAR</v>
          </cell>
        </row>
        <row r="53">
          <cell r="X53" t="str">
            <v>ARVINN_6_ORION1</v>
          </cell>
        </row>
        <row r="54">
          <cell r="X54" t="str">
            <v>ARVINN_6_ORION2</v>
          </cell>
        </row>
        <row r="55">
          <cell r="X55" t="str">
            <v>ATWELL_1_SOLAR</v>
          </cell>
        </row>
        <row r="56">
          <cell r="X56" t="str">
            <v>AVENAL_6_AVPARK</v>
          </cell>
        </row>
        <row r="57">
          <cell r="X57" t="str">
            <v>AVENAL_6_SANDDG</v>
          </cell>
        </row>
        <row r="58">
          <cell r="X58" t="str">
            <v>AVENAL_6_SUNCTY</v>
          </cell>
        </row>
        <row r="59">
          <cell r="X59" t="str">
            <v>AVSOLR_2_SOLAR</v>
          </cell>
        </row>
        <row r="60">
          <cell r="X60" t="str">
            <v>AZUSA_2_HYDRO</v>
          </cell>
        </row>
        <row r="61">
          <cell r="X61" t="str">
            <v>BAHIA_7_UNITA1</v>
          </cell>
        </row>
        <row r="62">
          <cell r="X62" t="str">
            <v>BALCHS_7_UNIT 1</v>
          </cell>
        </row>
        <row r="63">
          <cell r="X63" t="str">
            <v>BALCHS_7_UNIT 2</v>
          </cell>
        </row>
        <row r="64">
          <cell r="X64" t="str">
            <v>BALCHS_7_UNIT 3</v>
          </cell>
        </row>
        <row r="65">
          <cell r="X65" t="str">
            <v>BARRE_2_QF</v>
          </cell>
        </row>
        <row r="66">
          <cell r="X66" t="str">
            <v>BARRE_6_PEAKER</v>
          </cell>
        </row>
        <row r="67">
          <cell r="X67" t="str">
            <v>BASICE_2_UNIT 1</v>
          </cell>
        </row>
        <row r="68">
          <cell r="X68" t="str">
            <v>BASICE_2_UNIT 2</v>
          </cell>
        </row>
        <row r="69">
          <cell r="X69" t="str">
            <v>BASICE_2_UNITS</v>
          </cell>
        </row>
        <row r="70">
          <cell r="X70" t="str">
            <v>BDGRCK_1_UNITS</v>
          </cell>
        </row>
        <row r="71">
          <cell r="X71" t="str">
            <v>BEARCN_2_UNIT 1</v>
          </cell>
        </row>
        <row r="72">
          <cell r="X72" t="str">
            <v>BEARCN_2_UNIT 2</v>
          </cell>
        </row>
        <row r="73">
          <cell r="X73" t="str">
            <v>BEARCN_2_UNITS</v>
          </cell>
        </row>
        <row r="74">
          <cell r="X74" t="str">
            <v>BEARDS_7_UNIT 1</v>
          </cell>
        </row>
        <row r="75">
          <cell r="X75" t="str">
            <v>BEARMT_1_UNIT</v>
          </cell>
        </row>
        <row r="76">
          <cell r="X76" t="str">
            <v>BELDEN_7_UNIT 1</v>
          </cell>
        </row>
        <row r="77">
          <cell r="X77" t="str">
            <v>BGCRK1_7_PORTAL</v>
          </cell>
        </row>
        <row r="78">
          <cell r="X78" t="str">
            <v>BGCRK1_7_UNIT 1</v>
          </cell>
        </row>
        <row r="79">
          <cell r="X79" t="str">
            <v>BGCRK1_7_UNIT 2</v>
          </cell>
        </row>
        <row r="80">
          <cell r="X80" t="str">
            <v>BGCRK1_7_UNIT 3</v>
          </cell>
        </row>
        <row r="81">
          <cell r="X81" t="str">
            <v>BGCRK1_7_UNIT 4</v>
          </cell>
        </row>
        <row r="82">
          <cell r="X82" t="str">
            <v>BGCRK2_7_UNIT 1</v>
          </cell>
        </row>
        <row r="83">
          <cell r="X83" t="str">
            <v>BGCRK2_7_UNIT 2</v>
          </cell>
        </row>
        <row r="84">
          <cell r="X84" t="str">
            <v>BGCRK2_7_UNIT 3</v>
          </cell>
        </row>
        <row r="85">
          <cell r="X85" t="str">
            <v>BGCRK2_7_UNIT 4</v>
          </cell>
        </row>
        <row r="86">
          <cell r="X86" t="str">
            <v>BGCRK2_7_UNIT 5</v>
          </cell>
        </row>
        <row r="87">
          <cell r="X87" t="str">
            <v>BGCRK2_7_UNIT 6</v>
          </cell>
        </row>
        <row r="88">
          <cell r="X88" t="str">
            <v>BGCRK3_7_UNIT 1</v>
          </cell>
        </row>
        <row r="89">
          <cell r="X89" t="str">
            <v>BGCRK3_7_UNIT 2</v>
          </cell>
        </row>
        <row r="90">
          <cell r="X90" t="str">
            <v>BGCRK3_7_UNIT 3</v>
          </cell>
        </row>
        <row r="91">
          <cell r="X91" t="str">
            <v>BGCRK3_7_UNIT 4</v>
          </cell>
        </row>
        <row r="92">
          <cell r="X92" t="str">
            <v>BGCRK3_7_UNIT 5</v>
          </cell>
        </row>
        <row r="93">
          <cell r="X93" t="str">
            <v>BGCRK4_7_UNIT 1</v>
          </cell>
        </row>
        <row r="94">
          <cell r="X94" t="str">
            <v>BGCRK4_7_UNIT 2</v>
          </cell>
        </row>
        <row r="95">
          <cell r="X95" t="str">
            <v>BGCRK8_7_UNIT 1</v>
          </cell>
        </row>
        <row r="96">
          <cell r="X96" t="str">
            <v>BGCRK8_7_UNIT 2</v>
          </cell>
        </row>
        <row r="97">
          <cell r="X97" t="str">
            <v>BIGCRK_2_EXESWD</v>
          </cell>
        </row>
        <row r="98">
          <cell r="X98" t="str">
            <v>BIGCRK_7_DAM7</v>
          </cell>
        </row>
        <row r="99">
          <cell r="X99" t="str">
            <v>BIGCRK_7_MAMRES</v>
          </cell>
        </row>
        <row r="100">
          <cell r="X100" t="str">
            <v>BIOMAS_1_UNIT 1</v>
          </cell>
        </row>
        <row r="101">
          <cell r="X101" t="str">
            <v>BISHOP_1_ALAMO</v>
          </cell>
        </row>
        <row r="102">
          <cell r="X102" t="str">
            <v>BISHOP_1_UNITS</v>
          </cell>
        </row>
        <row r="103">
          <cell r="X103" t="str">
            <v>BLACK_7_UNIT 1</v>
          </cell>
        </row>
        <row r="104">
          <cell r="X104" t="str">
            <v>BLACK_7_UNIT 2</v>
          </cell>
        </row>
        <row r="105">
          <cell r="X105" t="str">
            <v>BLAST_1_WIND</v>
          </cell>
        </row>
        <row r="106">
          <cell r="X106" t="str">
            <v>BLCKBT_2_STONEY</v>
          </cell>
        </row>
        <row r="107">
          <cell r="X107" t="str">
            <v>BLHVN_7_MENLOP</v>
          </cell>
        </row>
        <row r="108">
          <cell r="X108" t="str">
            <v>BLM E_2_UNIT 7</v>
          </cell>
        </row>
        <row r="109">
          <cell r="X109" t="str">
            <v>BLM E_2_UNIT 8</v>
          </cell>
        </row>
        <row r="110">
          <cell r="X110" t="str">
            <v>BLM W_2_UNIT 9</v>
          </cell>
        </row>
        <row r="111">
          <cell r="X111" t="str">
            <v>BLM_2_UNITS</v>
          </cell>
        </row>
        <row r="112">
          <cell r="X112" t="str">
            <v>BLULKE_6_BLUELK</v>
          </cell>
        </row>
        <row r="113">
          <cell r="X113" t="str">
            <v>BLYTHE_1_SOLAR1</v>
          </cell>
        </row>
        <row r="114">
          <cell r="X114" t="str">
            <v>BNNIEN_7_ALTAPH</v>
          </cell>
        </row>
        <row r="115">
          <cell r="X115" t="str">
            <v>BOGUE_1_UNITA1</v>
          </cell>
        </row>
        <row r="116">
          <cell r="X116" t="str">
            <v>BORDEN_2_QF</v>
          </cell>
        </row>
        <row r="117">
          <cell r="X117" t="str">
            <v>BORDER_6_UNITA1</v>
          </cell>
        </row>
        <row r="118">
          <cell r="X118" t="str">
            <v>BOWMN_6_UNIT</v>
          </cell>
        </row>
        <row r="119">
          <cell r="X119" t="str">
            <v>BRDGVL_7_BAKER</v>
          </cell>
        </row>
        <row r="120">
          <cell r="X120" t="str">
            <v>BRDSLD_2_HIWIND</v>
          </cell>
        </row>
        <row r="121">
          <cell r="X121" t="str">
            <v>BRDSLD_2_MTZUM2</v>
          </cell>
        </row>
        <row r="122">
          <cell r="X122" t="str">
            <v>BRDSLD_2_MTZUMA</v>
          </cell>
        </row>
        <row r="123">
          <cell r="X123" t="str">
            <v>BRDSLD_2_SHILO1</v>
          </cell>
        </row>
        <row r="124">
          <cell r="X124" t="str">
            <v>BRDSLD_2_SHILO2</v>
          </cell>
        </row>
        <row r="125">
          <cell r="X125" t="str">
            <v>BRDSLD_2_SHLO3A</v>
          </cell>
        </row>
        <row r="126">
          <cell r="X126" t="str">
            <v>BRDSLD_2_SHLO3B</v>
          </cell>
        </row>
        <row r="127">
          <cell r="X127" t="str">
            <v>BRDWAY_7_UNIT 3</v>
          </cell>
        </row>
        <row r="128">
          <cell r="X128" t="str">
            <v>BREGGO_6_SOLAR</v>
          </cell>
        </row>
        <row r="129">
          <cell r="X129" t="str">
            <v>BRODIE_2_WIND</v>
          </cell>
        </row>
        <row r="130">
          <cell r="X130" t="str">
            <v>BUCKBL_2_PL1X3</v>
          </cell>
        </row>
        <row r="131">
          <cell r="X131" t="str">
            <v>BUCKCK_7_OAKFLT</v>
          </cell>
        </row>
        <row r="132">
          <cell r="X132" t="str">
            <v>BUCKCK_7_PL1X2</v>
          </cell>
        </row>
        <row r="133">
          <cell r="X133" t="str">
            <v>BUCKCK_7_UNIT 1</v>
          </cell>
        </row>
        <row r="134">
          <cell r="X134" t="str">
            <v>BUCKCK_7_UNIT 2</v>
          </cell>
        </row>
        <row r="135">
          <cell r="X135" t="str">
            <v>BUCKWD_1_NPALM1</v>
          </cell>
        </row>
        <row r="136">
          <cell r="X136" t="str">
            <v>BUCKWD_7_WINTCV</v>
          </cell>
        </row>
        <row r="137">
          <cell r="X137" t="str">
            <v>BULLRD_7_SAGNES</v>
          </cell>
        </row>
        <row r="138">
          <cell r="X138" t="str">
            <v>BURNYF_2_UNIT 1</v>
          </cell>
        </row>
        <row r="139">
          <cell r="X139" t="str">
            <v>BUTTVL_7_UNIT 1</v>
          </cell>
        </row>
        <row r="140">
          <cell r="X140" t="str">
            <v>CABZON_1_WINDA1</v>
          </cell>
        </row>
        <row r="141">
          <cell r="X141" t="str">
            <v>CALGEN_1_UNITS</v>
          </cell>
        </row>
        <row r="142">
          <cell r="X142" t="str">
            <v>CALPIN_1_AGNEW</v>
          </cell>
        </row>
        <row r="143">
          <cell r="X143" t="str">
            <v>CAMCHE_1_PL1X3</v>
          </cell>
        </row>
        <row r="144">
          <cell r="X144" t="str">
            <v>CAMCHE_1_UNIT 1</v>
          </cell>
        </row>
        <row r="145">
          <cell r="X145" t="str">
            <v>CAMCHE_1_UNIT 2</v>
          </cell>
        </row>
        <row r="146">
          <cell r="X146" t="str">
            <v>CAMCHE_1_UNIT 3</v>
          </cell>
        </row>
        <row r="147">
          <cell r="X147" t="str">
            <v>CAMPFW_7_FARWST</v>
          </cell>
        </row>
        <row r="148">
          <cell r="X148" t="str">
            <v>CANTUA_1_SOLAR</v>
          </cell>
        </row>
        <row r="149">
          <cell r="X149" t="str">
            <v>CAPMAD_1_UNIT 1</v>
          </cell>
        </row>
        <row r="150">
          <cell r="X150" t="str">
            <v>CARBOU_7_PL2X3</v>
          </cell>
        </row>
        <row r="151">
          <cell r="X151" t="str">
            <v>CARBOU_7_PL4X5</v>
          </cell>
        </row>
        <row r="152">
          <cell r="X152" t="str">
            <v>CARBOU_7_UNIT 1</v>
          </cell>
        </row>
        <row r="153">
          <cell r="X153" t="str">
            <v>CARBOU_7_UNIT 2</v>
          </cell>
        </row>
        <row r="154">
          <cell r="X154" t="str">
            <v>CARBOU_7_UNIT 3</v>
          </cell>
        </row>
        <row r="155">
          <cell r="X155" t="str">
            <v>CARBOU_7_UNIT 4</v>
          </cell>
        </row>
        <row r="156">
          <cell r="X156" t="str">
            <v>CARBOU_7_UNIT 5</v>
          </cell>
        </row>
        <row r="157">
          <cell r="X157" t="str">
            <v>CARDCG_1_UNITS</v>
          </cell>
        </row>
        <row r="158">
          <cell r="X158" t="str">
            <v>CASTVL_2_FCELL</v>
          </cell>
        </row>
        <row r="159">
          <cell r="X159" t="str">
            <v>CATLNA_2_SOLAR</v>
          </cell>
        </row>
        <row r="160">
          <cell r="X160" t="str">
            <v>CAVLSR_2_BSOLAR</v>
          </cell>
        </row>
        <row r="161">
          <cell r="X161" t="str">
            <v>CAVLSR_2_RSOLAR</v>
          </cell>
        </row>
        <row r="162">
          <cell r="X162" t="str">
            <v>CAYTNO_2_VASCO</v>
          </cell>
        </row>
        <row r="163">
          <cell r="X163" t="str">
            <v>CBRLLO_6_PLSTP1</v>
          </cell>
        </row>
        <row r="164">
          <cell r="X164" t="str">
            <v>CCRITA_7_RPPCHF</v>
          </cell>
        </row>
        <row r="165">
          <cell r="X165" t="str">
            <v>CEDRCK_6_UNIT</v>
          </cell>
        </row>
        <row r="166">
          <cell r="X166" t="str">
            <v>CENTER_2_QF</v>
          </cell>
        </row>
        <row r="167">
          <cell r="X167" t="str">
            <v>CENTER_2_RHONDO</v>
          </cell>
        </row>
        <row r="168">
          <cell r="X168" t="str">
            <v>CENTER_6_PEAKER</v>
          </cell>
        </row>
        <row r="169">
          <cell r="X169" t="str">
            <v>CENTRY_6_GEN 1</v>
          </cell>
        </row>
        <row r="170">
          <cell r="X170" t="str">
            <v>CENTRY_6_GEN 2</v>
          </cell>
        </row>
        <row r="171">
          <cell r="X171" t="str">
            <v>CENTRY_6_GEN 3</v>
          </cell>
        </row>
        <row r="172">
          <cell r="X172" t="str">
            <v>CENTRY_6_GEN 4</v>
          </cell>
        </row>
        <row r="173">
          <cell r="X173" t="str">
            <v>CENTRY_6_PL1X4</v>
          </cell>
        </row>
        <row r="174">
          <cell r="X174" t="str">
            <v>CHALK_1_UNIT</v>
          </cell>
        </row>
        <row r="175">
          <cell r="X175" t="str">
            <v>CHEVCD_6_UNIT</v>
          </cell>
        </row>
        <row r="176">
          <cell r="X176" t="str">
            <v>CHEVCO_6_UNIT 1</v>
          </cell>
        </row>
        <row r="177">
          <cell r="X177" t="str">
            <v>CHEVCO_6_UNIT 2</v>
          </cell>
        </row>
        <row r="178">
          <cell r="X178" t="str">
            <v>CHEVCY_1_UNIT</v>
          </cell>
        </row>
        <row r="179">
          <cell r="X179" t="str">
            <v>CHEVMN_2_UNIT 1</v>
          </cell>
        </row>
        <row r="180">
          <cell r="X180" t="str">
            <v>CHEVMN_2_UNIT 2</v>
          </cell>
        </row>
        <row r="181">
          <cell r="X181" t="str">
            <v>CHEVMN_2_UNITS</v>
          </cell>
        </row>
        <row r="182">
          <cell r="X182" t="str">
            <v>CHICPK_7_UNIT 1</v>
          </cell>
        </row>
        <row r="183">
          <cell r="X183" t="str">
            <v>CHILLS_1_SYCENG</v>
          </cell>
        </row>
        <row r="184">
          <cell r="X184" t="str">
            <v>CHILLS_1_SYCLFL</v>
          </cell>
        </row>
        <row r="185">
          <cell r="X185" t="str">
            <v>CHILLS_7_UNITA1</v>
          </cell>
        </row>
        <row r="186">
          <cell r="X186" t="str">
            <v>CHINO_2_JURUPA</v>
          </cell>
        </row>
        <row r="187">
          <cell r="X187" t="str">
            <v>CHINO_2_QF</v>
          </cell>
        </row>
        <row r="188">
          <cell r="X188" t="str">
            <v>CHINO_2_SASOLR</v>
          </cell>
        </row>
        <row r="189">
          <cell r="X189" t="str">
            <v>CHINO_2_SOLAR</v>
          </cell>
        </row>
        <row r="190">
          <cell r="X190" t="str">
            <v>CHINO_6_CIMGEN</v>
          </cell>
        </row>
        <row r="191">
          <cell r="X191" t="str">
            <v>CHINO_6_SMPPAP</v>
          </cell>
        </row>
        <row r="192">
          <cell r="X192" t="str">
            <v>CHINO_7_MILIKN</v>
          </cell>
        </row>
        <row r="193">
          <cell r="X193" t="str">
            <v>CHWCHL_1_BIOMAS</v>
          </cell>
        </row>
        <row r="194">
          <cell r="X194" t="str">
            <v>CHWCHL_1_GEN 1</v>
          </cell>
        </row>
        <row r="195">
          <cell r="X195" t="str">
            <v>CHWCHL_1_GEN 10</v>
          </cell>
        </row>
        <row r="196">
          <cell r="X196" t="str">
            <v>CHWCHL_1_GEN 11</v>
          </cell>
        </row>
        <row r="197">
          <cell r="X197" t="str">
            <v>CHWCHL_1_GEN 12</v>
          </cell>
        </row>
        <row r="198">
          <cell r="X198" t="str">
            <v>CHWCHL_1_GEN 13</v>
          </cell>
        </row>
        <row r="199">
          <cell r="X199" t="str">
            <v>CHWCHL_1_GEN 14</v>
          </cell>
        </row>
        <row r="200">
          <cell r="X200" t="str">
            <v>CHWCHL_1_GEN 15</v>
          </cell>
        </row>
        <row r="201">
          <cell r="X201" t="str">
            <v>CHWCHL_1_GEN 16</v>
          </cell>
        </row>
        <row r="202">
          <cell r="X202" t="str">
            <v>CHWCHL_1_GEN 2</v>
          </cell>
        </row>
        <row r="203">
          <cell r="X203" t="str">
            <v>CHWCHL_1_GEN 3</v>
          </cell>
        </row>
        <row r="204">
          <cell r="X204" t="str">
            <v>CHWCHL_1_GEN 4</v>
          </cell>
        </row>
        <row r="205">
          <cell r="X205" t="str">
            <v>CHWCHL_1_GEN 5</v>
          </cell>
        </row>
        <row r="206">
          <cell r="X206" t="str">
            <v>CHWCHL_1_GEN 6</v>
          </cell>
        </row>
        <row r="207">
          <cell r="X207" t="str">
            <v>CHWCHL_1_GEN 7</v>
          </cell>
        </row>
        <row r="208">
          <cell r="X208" t="str">
            <v>CHWCHL_1_GEN 8</v>
          </cell>
        </row>
        <row r="209">
          <cell r="X209" t="str">
            <v>CHWCHL_1_GEN 9</v>
          </cell>
        </row>
        <row r="210">
          <cell r="X210" t="str">
            <v>CHWCHL_1_UNIT</v>
          </cell>
        </row>
        <row r="211">
          <cell r="X211" t="str">
            <v>CLOVDL_1_SOLAR</v>
          </cell>
        </row>
        <row r="212">
          <cell r="X212" t="str">
            <v>CLOVER_2_UNIT</v>
          </cell>
        </row>
        <row r="213">
          <cell r="X213" t="str">
            <v>CLRKRD_6_COALCN</v>
          </cell>
        </row>
        <row r="214">
          <cell r="X214" t="str">
            <v>CLRKRD_6_LIMESD</v>
          </cell>
        </row>
        <row r="215">
          <cell r="X215" t="str">
            <v>CLRMTK_1_QF</v>
          </cell>
        </row>
        <row r="216">
          <cell r="X216" t="str">
            <v>CNTNLA_2_SOLAR1</v>
          </cell>
        </row>
        <row r="217">
          <cell r="X217" t="str">
            <v>CNTNLA_2_SOLAR2</v>
          </cell>
        </row>
        <row r="218">
          <cell r="X218" t="str">
            <v>CNTRVL_6_UNIT</v>
          </cell>
        </row>
        <row r="219">
          <cell r="X219" t="str">
            <v>COCOPP_2_CTG1</v>
          </cell>
        </row>
        <row r="220">
          <cell r="X220" t="str">
            <v>COCOPP_2_CTG2</v>
          </cell>
        </row>
        <row r="221">
          <cell r="X221" t="str">
            <v>COCOPP_2_CTG3</v>
          </cell>
        </row>
        <row r="222">
          <cell r="X222" t="str">
            <v>COCOPP_2_CTG4</v>
          </cell>
        </row>
        <row r="223">
          <cell r="X223" t="str">
            <v>COCOSB_6_SOLAR</v>
          </cell>
        </row>
        <row r="224">
          <cell r="X224" t="str">
            <v>COGNAT_1_UNIT</v>
          </cell>
        </row>
        <row r="225">
          <cell r="X225" t="str">
            <v>COLCEM_6_GEN 1</v>
          </cell>
        </row>
        <row r="226">
          <cell r="X226" t="str">
            <v>COLCEM_6_GEN 2</v>
          </cell>
        </row>
        <row r="227">
          <cell r="X227" t="str">
            <v>COLCEM_6_UNITS</v>
          </cell>
        </row>
        <row r="228">
          <cell r="X228" t="str">
            <v>COLEMN_2_UNIT</v>
          </cell>
        </row>
        <row r="229">
          <cell r="X229" t="str">
            <v>COLGA1_6_SHELLW</v>
          </cell>
        </row>
        <row r="230">
          <cell r="X230" t="str">
            <v>COLGAT_7_UNIT 1</v>
          </cell>
        </row>
        <row r="231">
          <cell r="X231" t="str">
            <v>COLGAT_7_UNIT 2</v>
          </cell>
        </row>
        <row r="232">
          <cell r="X232" t="str">
            <v>COLPIN_6_COLLNS</v>
          </cell>
        </row>
        <row r="233">
          <cell r="X233" t="str">
            <v>COLTON_6_AGUAM1</v>
          </cell>
        </row>
        <row r="234">
          <cell r="X234" t="str">
            <v>COLTON_7_LNDFIL</v>
          </cell>
        </row>
        <row r="235">
          <cell r="X235" t="str">
            <v>COLUSA_2_PL1X3</v>
          </cell>
        </row>
        <row r="236">
          <cell r="X236" t="str">
            <v>COLVIL_7_PL1X2</v>
          </cell>
        </row>
        <row r="237">
          <cell r="X237" t="str">
            <v>COLVIL_7_UNIT 1</v>
          </cell>
        </row>
        <row r="238">
          <cell r="X238" t="str">
            <v>COLVIL_7_UNIT 2</v>
          </cell>
        </row>
        <row r="239">
          <cell r="X239" t="str">
            <v>CONTAN_1_GT 1</v>
          </cell>
        </row>
        <row r="240">
          <cell r="X240" t="str">
            <v>CONTAN_1_ST 2</v>
          </cell>
        </row>
        <row r="241">
          <cell r="X241" t="str">
            <v>CONTAN_1_UNIT</v>
          </cell>
        </row>
        <row r="242">
          <cell r="X242" t="str">
            <v>CONTRL_1_CASAD1</v>
          </cell>
        </row>
        <row r="243">
          <cell r="X243" t="str">
            <v>CONTRL_1_CASAD3</v>
          </cell>
        </row>
        <row r="244">
          <cell r="X244" t="str">
            <v>CONTRL_1_LUNDY</v>
          </cell>
        </row>
        <row r="245">
          <cell r="X245" t="str">
            <v>CONTRL_1_OXBOW</v>
          </cell>
        </row>
        <row r="246">
          <cell r="X246" t="str">
            <v>CONTRL_1_POOLE</v>
          </cell>
        </row>
        <row r="247">
          <cell r="X247" t="str">
            <v>CONTRL_1_QF</v>
          </cell>
        </row>
        <row r="248">
          <cell r="X248" t="str">
            <v>CONTRL_1_RUSHCK</v>
          </cell>
        </row>
        <row r="249">
          <cell r="X249" t="str">
            <v>COPMT2_2_SOLAR2</v>
          </cell>
        </row>
        <row r="250">
          <cell r="X250" t="str">
            <v>COPMTN_2_CM10</v>
          </cell>
        </row>
        <row r="251">
          <cell r="X251" t="str">
            <v>COPMTN_2_SOLAR1</v>
          </cell>
        </row>
        <row r="252">
          <cell r="X252" t="str">
            <v>CORONS_2_SOLAR</v>
          </cell>
        </row>
        <row r="253">
          <cell r="X253" t="str">
            <v>CORONS_6_CLRWTR</v>
          </cell>
        </row>
        <row r="254">
          <cell r="X254" t="str">
            <v>CORONS_7_CTG2001</v>
          </cell>
        </row>
        <row r="255">
          <cell r="X255" t="str">
            <v>CORONS_7_STG1301</v>
          </cell>
        </row>
        <row r="256">
          <cell r="X256" t="str">
            <v>CORRAL_6_SJOAQN</v>
          </cell>
        </row>
        <row r="257">
          <cell r="X257" t="str">
            <v>COTTLE_2_FRNKNH</v>
          </cell>
        </row>
        <row r="258">
          <cell r="X258" t="str">
            <v>COVERD_2_QFUNTS</v>
          </cell>
        </row>
        <row r="259">
          <cell r="X259" t="str">
            <v>COWCRK_2_UNIT</v>
          </cell>
        </row>
        <row r="260">
          <cell r="X260" t="str">
            <v>CPSTNO_7_PRMADS</v>
          </cell>
        </row>
        <row r="261">
          <cell r="X261" t="str">
            <v>CPVERD_2_SOLAR</v>
          </cell>
        </row>
        <row r="262">
          <cell r="X262" t="str">
            <v>CRELMN_6_RAMON1</v>
          </cell>
        </row>
        <row r="263">
          <cell r="X263" t="str">
            <v>CRELMN_6_RAMON2</v>
          </cell>
        </row>
        <row r="264">
          <cell r="X264" t="str">
            <v>CRESSY_1_PARKER</v>
          </cell>
        </row>
        <row r="265">
          <cell r="X265" t="str">
            <v>CRESTA_7_PL1X2</v>
          </cell>
        </row>
        <row r="266">
          <cell r="X266" t="str">
            <v>CRESTA_7_UNIT 1</v>
          </cell>
        </row>
        <row r="267">
          <cell r="X267" t="str">
            <v>CRESTA_7_UNIT 2</v>
          </cell>
        </row>
        <row r="268">
          <cell r="X268" t="str">
            <v>CRNEVL_6_CRNVA</v>
          </cell>
        </row>
        <row r="269">
          <cell r="X269" t="str">
            <v>CRNEVL_6_SJQN 1</v>
          </cell>
        </row>
        <row r="270">
          <cell r="X270" t="str">
            <v>CRNEVL_6_SJQN 2</v>
          </cell>
        </row>
        <row r="271">
          <cell r="X271" t="str">
            <v>CRNEVL_6_SJQN 3</v>
          </cell>
        </row>
        <row r="272">
          <cell r="X272" t="str">
            <v>CROKET_7_UNIT</v>
          </cell>
        </row>
        <row r="273">
          <cell r="X273" t="str">
            <v>CRSTWD_6_KUMYAY</v>
          </cell>
        </row>
        <row r="274">
          <cell r="X274" t="str">
            <v>CSCCOG_1_UNIT 1</v>
          </cell>
        </row>
        <row r="275">
          <cell r="X275" t="str">
            <v>CSCGNR_1_UNIT 1</v>
          </cell>
        </row>
        <row r="276">
          <cell r="X276" t="str">
            <v>CSCGNR_1_UNIT 2</v>
          </cell>
        </row>
        <row r="277">
          <cell r="X277" t="str">
            <v>CSCHYD_2_UNIT 2</v>
          </cell>
        </row>
        <row r="278">
          <cell r="X278" t="str">
            <v>CSLR4S_2_SOLAR</v>
          </cell>
        </row>
        <row r="279">
          <cell r="X279" t="str">
            <v>CSTOGA_6_LNDFIL</v>
          </cell>
        </row>
        <row r="280">
          <cell r="X280" t="str">
            <v>CSTRVL_7_MRWMD</v>
          </cell>
        </row>
        <row r="281">
          <cell r="X281" t="str">
            <v>CSTRVL_7_PL1X2</v>
          </cell>
        </row>
        <row r="282">
          <cell r="X282" t="str">
            <v>CSTRVL_7_QFUNTS</v>
          </cell>
        </row>
        <row r="283">
          <cell r="X283" t="str">
            <v>CTNWDP_1_QF</v>
          </cell>
        </row>
        <row r="284">
          <cell r="X284" t="str">
            <v>CURIS_1_QF</v>
          </cell>
        </row>
        <row r="285">
          <cell r="X285" t="str">
            <v>CWATER_7_CT31</v>
          </cell>
        </row>
        <row r="286">
          <cell r="X286" t="str">
            <v>CWATER_7_CT32</v>
          </cell>
        </row>
        <row r="287">
          <cell r="X287" t="str">
            <v>CWATER_7_CT41</v>
          </cell>
        </row>
        <row r="288">
          <cell r="X288" t="str">
            <v>CWATER_7_CT42</v>
          </cell>
        </row>
        <row r="289">
          <cell r="X289" t="str">
            <v>CWATER_7_ST30</v>
          </cell>
        </row>
        <row r="290">
          <cell r="X290" t="str">
            <v>CWATER_7_ST40</v>
          </cell>
        </row>
        <row r="291">
          <cell r="X291" t="str">
            <v>CWATER_7_UNIT 1</v>
          </cell>
        </row>
        <row r="292">
          <cell r="X292" t="str">
            <v>CWATER_7_UNIT 2</v>
          </cell>
        </row>
        <row r="293">
          <cell r="X293" t="str">
            <v>CWATER_7_UNIT 3</v>
          </cell>
        </row>
        <row r="294">
          <cell r="X294" t="str">
            <v>CWATER_7_UNIT 4</v>
          </cell>
        </row>
        <row r="295">
          <cell r="X295" t="str">
            <v>DALYCT_1_FCELL</v>
          </cell>
        </row>
        <row r="296">
          <cell r="X296" t="str">
            <v>DAVIS_1_SOLAR1</v>
          </cell>
        </row>
        <row r="297">
          <cell r="X297" t="str">
            <v>DAVIS_1_SOLAR2</v>
          </cell>
        </row>
        <row r="298">
          <cell r="X298" t="str">
            <v>DAVIS_7_MNMETH</v>
          </cell>
        </row>
        <row r="299">
          <cell r="X299" t="str">
            <v>DEADCK_1_UNIT</v>
          </cell>
        </row>
        <row r="300">
          <cell r="X300" t="str">
            <v>DEERCR_6_UNIT 1</v>
          </cell>
        </row>
        <row r="301">
          <cell r="X301" t="str">
            <v>DELAMO_2_SOLRC1</v>
          </cell>
        </row>
        <row r="302">
          <cell r="X302" t="str">
            <v>DELAMO_2_SOLRD</v>
          </cell>
        </row>
        <row r="303">
          <cell r="X303" t="str">
            <v>DELTA_2_CTG1</v>
          </cell>
        </row>
        <row r="304">
          <cell r="X304" t="str">
            <v>DELTA_2_CTG2</v>
          </cell>
        </row>
        <row r="305">
          <cell r="X305" t="str">
            <v>DELTA_2_CTG3</v>
          </cell>
        </row>
        <row r="306">
          <cell r="X306" t="str">
            <v>DELTA_2_PL1X4</v>
          </cell>
        </row>
        <row r="307">
          <cell r="X307" t="str">
            <v>DELTA_2_STG</v>
          </cell>
        </row>
        <row r="308">
          <cell r="X308" t="str">
            <v>DEVERS_1_QF</v>
          </cell>
        </row>
        <row r="309">
          <cell r="X309" t="str">
            <v>DEVERS_1_SOLAR</v>
          </cell>
        </row>
        <row r="310">
          <cell r="X310" t="str">
            <v>DEVERS_1_SOLAR1</v>
          </cell>
        </row>
        <row r="311">
          <cell r="X311" t="str">
            <v>DEVERS_1_SOLAR2</v>
          </cell>
        </row>
        <row r="312">
          <cell r="X312" t="str">
            <v>DEXZEL_1_UNIT</v>
          </cell>
        </row>
        <row r="313">
          <cell r="X313" t="str">
            <v>DIABLO_7_UNIT 1</v>
          </cell>
        </row>
        <row r="314">
          <cell r="X314" t="str">
            <v>DIABLO_7_UNIT 2</v>
          </cell>
        </row>
        <row r="315">
          <cell r="X315" t="str">
            <v>DINUBA_6_UNIT</v>
          </cell>
        </row>
        <row r="316">
          <cell r="X316" t="str">
            <v>DISCOV_1_CHEVRN</v>
          </cell>
        </row>
        <row r="317">
          <cell r="X317" t="str">
            <v>DIVSON_6_NSQF</v>
          </cell>
        </row>
        <row r="318">
          <cell r="X318" t="str">
            <v>DMDVLY_1_GEN 1</v>
          </cell>
        </row>
        <row r="319">
          <cell r="X319" t="str">
            <v>DMDVLY_1_GEN 10</v>
          </cell>
        </row>
        <row r="320">
          <cell r="X320" t="str">
            <v>DMDVLY_1_GEN 11</v>
          </cell>
        </row>
        <row r="321">
          <cell r="X321" t="str">
            <v>DMDVLY_1_GEN 12</v>
          </cell>
        </row>
        <row r="322">
          <cell r="X322" t="str">
            <v>DMDVLY_1_GEN 2</v>
          </cell>
        </row>
        <row r="323">
          <cell r="X323" t="str">
            <v>DMDVLY_1_GEN 3</v>
          </cell>
        </row>
        <row r="324">
          <cell r="X324" t="str">
            <v>DMDVLY_1_GEN 4</v>
          </cell>
        </row>
        <row r="325">
          <cell r="X325" t="str">
            <v>DMDVLY_1_GEN 5</v>
          </cell>
        </row>
        <row r="326">
          <cell r="X326" t="str">
            <v>DMDVLY_1_GEN 6</v>
          </cell>
        </row>
        <row r="327">
          <cell r="X327" t="str">
            <v>DMDVLY_1_GEN 7</v>
          </cell>
        </row>
        <row r="328">
          <cell r="X328" t="str">
            <v>DMDVLY_1_GEN 8</v>
          </cell>
        </row>
        <row r="329">
          <cell r="X329" t="str">
            <v>DMDVLY_1_GEN 9</v>
          </cell>
        </row>
        <row r="330">
          <cell r="X330" t="str">
            <v>DMDVLY_1_UNITS</v>
          </cell>
        </row>
        <row r="331">
          <cell r="X331" t="str">
            <v>DONNLS_7_UNIT</v>
          </cell>
        </row>
        <row r="332">
          <cell r="X332" t="str">
            <v>DOUBLC_1_UNITS</v>
          </cell>
        </row>
        <row r="333">
          <cell r="X333" t="str">
            <v>DREWS_6_GEN 1</v>
          </cell>
        </row>
        <row r="334">
          <cell r="X334" t="str">
            <v>DREWS_6_GEN 2</v>
          </cell>
        </row>
        <row r="335">
          <cell r="X335" t="str">
            <v>DREWS_6_GEN 3</v>
          </cell>
        </row>
        <row r="336">
          <cell r="X336" t="str">
            <v>DREWS_6_GEN 4</v>
          </cell>
        </row>
        <row r="337">
          <cell r="X337" t="str">
            <v>DREWS_6_PL1X4</v>
          </cell>
        </row>
        <row r="338">
          <cell r="X338" t="str">
            <v>DRUM_7_PL1X2</v>
          </cell>
        </row>
        <row r="339">
          <cell r="X339" t="str">
            <v>DRUM_7_PL3X4</v>
          </cell>
        </row>
        <row r="340">
          <cell r="X340" t="str">
            <v>DRUM_7_UNIT 1</v>
          </cell>
        </row>
        <row r="341">
          <cell r="X341" t="str">
            <v>DRUM_7_UNIT 2</v>
          </cell>
        </row>
        <row r="342">
          <cell r="X342" t="str">
            <v>DRUM_7_UNIT 3</v>
          </cell>
        </row>
        <row r="343">
          <cell r="X343" t="str">
            <v>DRUM_7_UNIT 4</v>
          </cell>
        </row>
        <row r="344">
          <cell r="X344" t="str">
            <v>DRUM_7_UNIT 5</v>
          </cell>
        </row>
        <row r="345">
          <cell r="X345" t="str">
            <v>DSABLA_7_UNIT</v>
          </cell>
        </row>
        <row r="346">
          <cell r="X346" t="str">
            <v>DSRTSN_2_SOLAR1</v>
          </cell>
        </row>
        <row r="347">
          <cell r="X347" t="str">
            <v>DSRTSN_2_SOLAR2</v>
          </cell>
        </row>
        <row r="348">
          <cell r="X348" t="str">
            <v>DUANE_1_PL1X3</v>
          </cell>
        </row>
        <row r="349">
          <cell r="X349" t="str">
            <v>DUANE_7_CTG1</v>
          </cell>
        </row>
        <row r="350">
          <cell r="X350" t="str">
            <v>DUANE_7_CTG2</v>
          </cell>
        </row>
        <row r="351">
          <cell r="X351" t="str">
            <v>DUANE_7_STG3</v>
          </cell>
        </row>
        <row r="352">
          <cell r="X352" t="str">
            <v>DUTCH1_7_UNIT 1</v>
          </cell>
        </row>
        <row r="353">
          <cell r="X353" t="str">
            <v>DUTCH2_7_UNIT 1</v>
          </cell>
        </row>
        <row r="354">
          <cell r="X354" t="str">
            <v>DVLCYN_1_UNIT 1</v>
          </cell>
        </row>
        <row r="355">
          <cell r="X355" t="str">
            <v>DVLCYN_1_UNIT 2</v>
          </cell>
        </row>
        <row r="356">
          <cell r="X356" t="str">
            <v>DVLCYN_1_UNIT 3</v>
          </cell>
        </row>
        <row r="357">
          <cell r="X357" t="str">
            <v>DVLCYN_1_UNIT 4</v>
          </cell>
        </row>
        <row r="358">
          <cell r="X358" t="str">
            <v>DVLCYN_1_UNITS</v>
          </cell>
        </row>
        <row r="359">
          <cell r="X359" t="str">
            <v>EAGLRK_2_QF</v>
          </cell>
        </row>
        <row r="360">
          <cell r="X360" t="str">
            <v>EASTWD_7_UNIT</v>
          </cell>
        </row>
        <row r="361">
          <cell r="X361" t="str">
            <v>ECC_7_NARDAC</v>
          </cell>
        </row>
        <row r="362">
          <cell r="X362" t="str">
            <v>EGATE_7_NOCITY</v>
          </cell>
        </row>
        <row r="363">
          <cell r="X363" t="str">
            <v>ELCAJN_6_LM6K</v>
          </cell>
        </row>
        <row r="364">
          <cell r="X364" t="str">
            <v>ELCAJN_6_UNITA1</v>
          </cell>
        </row>
        <row r="365">
          <cell r="X365" t="str">
            <v>ELCAJN_7_GT1</v>
          </cell>
        </row>
        <row r="366">
          <cell r="X366" t="str">
            <v>ELDORO_7_UNIT 1</v>
          </cell>
        </row>
        <row r="367">
          <cell r="X367" t="str">
            <v>ELDORO_7_UNIT 2</v>
          </cell>
        </row>
        <row r="368">
          <cell r="X368" t="str">
            <v>ELECTR_7_PL1X3</v>
          </cell>
        </row>
        <row r="369">
          <cell r="X369" t="str">
            <v>ELECTR_7_UNIT 1</v>
          </cell>
        </row>
        <row r="370">
          <cell r="X370" t="str">
            <v>ELECTR_7_UNIT 2</v>
          </cell>
        </row>
        <row r="371">
          <cell r="X371" t="str">
            <v>ELECTR_7_UNIT 3</v>
          </cell>
        </row>
        <row r="372">
          <cell r="X372" t="str">
            <v>ELKCRK_6_STONYG</v>
          </cell>
        </row>
        <row r="373">
          <cell r="X373" t="str">
            <v>ELKHIL_2_CTG1</v>
          </cell>
        </row>
        <row r="374">
          <cell r="X374" t="str">
            <v>ELKHIL_2_CTG2</v>
          </cell>
        </row>
        <row r="375">
          <cell r="X375" t="str">
            <v>ELKHIL_2_PL1X3</v>
          </cell>
        </row>
        <row r="376">
          <cell r="X376" t="str">
            <v>ELKHIL_2_STG</v>
          </cell>
        </row>
        <row r="377">
          <cell r="X377" t="str">
            <v>ELLIS_2_QF</v>
          </cell>
        </row>
        <row r="378">
          <cell r="X378" t="str">
            <v>ELNIDP_6_BIOMAS</v>
          </cell>
        </row>
        <row r="379">
          <cell r="X379" t="str">
            <v>ELSEGN_2_UN1011</v>
          </cell>
        </row>
        <row r="380">
          <cell r="X380" t="str">
            <v>ELSEGN_2_UN2021</v>
          </cell>
        </row>
        <row r="381">
          <cell r="X381" t="str">
            <v>ELSEGN_2_UNIT10</v>
          </cell>
        </row>
        <row r="382">
          <cell r="X382" t="str">
            <v>ELSEGN_2_UNIT11</v>
          </cell>
        </row>
        <row r="383">
          <cell r="X383" t="str">
            <v>ELSEGN_7_UNIT 3</v>
          </cell>
        </row>
        <row r="384">
          <cell r="X384" t="str">
            <v>ELSEGN_7_UNIT 4</v>
          </cell>
        </row>
        <row r="385">
          <cell r="X385" t="str">
            <v>ENCINA_7_EA1</v>
          </cell>
        </row>
        <row r="386">
          <cell r="X386" t="str">
            <v>ENCINA_7_EA2</v>
          </cell>
        </row>
        <row r="387">
          <cell r="X387" t="str">
            <v>ENCINA_7_EA3</v>
          </cell>
        </row>
        <row r="388">
          <cell r="X388" t="str">
            <v>ENCINA_7_EA4</v>
          </cell>
        </row>
        <row r="389">
          <cell r="X389" t="str">
            <v>ENCINA_7_EA5</v>
          </cell>
        </row>
        <row r="390">
          <cell r="X390" t="str">
            <v>ENCINA_7_GT1</v>
          </cell>
        </row>
        <row r="391">
          <cell r="X391" t="str">
            <v>ESCNDO_6_PL1X2</v>
          </cell>
        </row>
        <row r="392">
          <cell r="X392" t="str">
            <v>ESCNDO_6_UNITB1</v>
          </cell>
        </row>
        <row r="393">
          <cell r="X393" t="str">
            <v>ESCO_6_GLMQF</v>
          </cell>
        </row>
        <row r="394">
          <cell r="X394" t="str">
            <v>ESQUON_6_LNDFIL</v>
          </cell>
        </row>
        <row r="395">
          <cell r="X395" t="str">
            <v>ETIWND_2_CHMPNE</v>
          </cell>
        </row>
        <row r="396">
          <cell r="X396" t="str">
            <v>ETIWND_2_FONTNA</v>
          </cell>
        </row>
        <row r="397">
          <cell r="X397" t="str">
            <v>ETIWND_2_QF</v>
          </cell>
        </row>
        <row r="398">
          <cell r="X398" t="str">
            <v>ETIWND_2_RTS010</v>
          </cell>
        </row>
        <row r="399">
          <cell r="X399" t="str">
            <v>ETIWND_2_RTS015</v>
          </cell>
        </row>
        <row r="400">
          <cell r="X400" t="str">
            <v>ETIWND_2_RTS018</v>
          </cell>
        </row>
        <row r="401">
          <cell r="X401" t="str">
            <v>ETIWND_2_RTS023</v>
          </cell>
        </row>
        <row r="402">
          <cell r="X402" t="str">
            <v>ETIWND_2_SOLAR</v>
          </cell>
        </row>
        <row r="403">
          <cell r="X403" t="str">
            <v>ETIWND_6_GRPLND</v>
          </cell>
        </row>
        <row r="404">
          <cell r="X404" t="str">
            <v>ETIWND_6_MWDETI</v>
          </cell>
        </row>
        <row r="405">
          <cell r="X405" t="str">
            <v>ETIWND_7_MIDVLY</v>
          </cell>
        </row>
        <row r="406">
          <cell r="X406" t="str">
            <v>ETIWND_7_UNIT 3</v>
          </cell>
        </row>
        <row r="407">
          <cell r="X407" t="str">
            <v>ETIWND_7_UNIT 4</v>
          </cell>
        </row>
        <row r="408">
          <cell r="X408" t="str">
            <v>EXCHEC_7_UNIT 1</v>
          </cell>
        </row>
        <row r="409">
          <cell r="X409" t="str">
            <v>FAIRHV_6_UNIT</v>
          </cell>
        </row>
        <row r="410">
          <cell r="X410" t="str">
            <v>FAMOSO_7_KMBRLA</v>
          </cell>
        </row>
        <row r="411">
          <cell r="X411" t="str">
            <v>FAYETT_1_UNIT</v>
          </cell>
        </row>
        <row r="412">
          <cell r="X412" t="str">
            <v>FELLOW_1_SHELLW</v>
          </cell>
        </row>
        <row r="413">
          <cell r="X413" t="str">
            <v>FELLOW_1_TENNCO</v>
          </cell>
        </row>
        <row r="414">
          <cell r="X414" t="str">
            <v>FELLOW_7_MIDSUN</v>
          </cell>
        </row>
        <row r="415">
          <cell r="X415" t="str">
            <v>FELLOW_7_QFUNTS</v>
          </cell>
        </row>
        <row r="416">
          <cell r="X416" t="str">
            <v>FLOWD1_6_ALTPP1</v>
          </cell>
        </row>
        <row r="417">
          <cell r="X417" t="str">
            <v>FLOWD2_2_FPLWND</v>
          </cell>
        </row>
        <row r="418">
          <cell r="X418" t="str">
            <v>FLOWD2_2_UNIT 1</v>
          </cell>
        </row>
        <row r="419">
          <cell r="X419" t="str">
            <v>FMEADO_6_HELLHL</v>
          </cell>
        </row>
        <row r="420">
          <cell r="X420" t="str">
            <v>FMEADO_7_UNIT</v>
          </cell>
        </row>
        <row r="421">
          <cell r="X421" t="str">
            <v>FORBST_7_UNIT 1</v>
          </cell>
        </row>
        <row r="422">
          <cell r="X422" t="str">
            <v>FORKBU_6_UNIT</v>
          </cell>
        </row>
        <row r="423">
          <cell r="X423" t="str">
            <v>FRIANT_6_UNITS</v>
          </cell>
        </row>
        <row r="424">
          <cell r="X424" t="str">
            <v>FRITO_1_LAY</v>
          </cell>
        </row>
        <row r="425">
          <cell r="X425" t="str">
            <v>FROGTN_7_UTICA</v>
          </cell>
        </row>
        <row r="426">
          <cell r="X426" t="str">
            <v>FTSWRD_6_TRFORK</v>
          </cell>
        </row>
        <row r="427">
          <cell r="X427" t="str">
            <v>FTSWRD_7_QFUNTS</v>
          </cell>
        </row>
        <row r="428">
          <cell r="X428" t="str">
            <v>FULTON_1_QF</v>
          </cell>
        </row>
        <row r="429">
          <cell r="X429" t="str">
            <v>GALE_1_SEGS1</v>
          </cell>
        </row>
        <row r="430">
          <cell r="X430" t="str">
            <v>GARNET_1_SOLAR</v>
          </cell>
        </row>
        <row r="431">
          <cell r="X431" t="str">
            <v>GARNET_1_UNIT 1</v>
          </cell>
        </row>
        <row r="432">
          <cell r="X432" t="str">
            <v>GARNET_1_UNIT 2</v>
          </cell>
        </row>
        <row r="433">
          <cell r="X433" t="str">
            <v>GARNET_1_UNIT 3</v>
          </cell>
        </row>
        <row r="434">
          <cell r="X434" t="str">
            <v>GARNET_1_UNITS</v>
          </cell>
        </row>
        <row r="435">
          <cell r="X435" t="str">
            <v>GARNET_1_WIND</v>
          </cell>
        </row>
        <row r="436">
          <cell r="X436" t="str">
            <v>GARNET_1_WT3WND</v>
          </cell>
        </row>
        <row r="437">
          <cell r="X437" t="str">
            <v>GATES_2_SOLAR</v>
          </cell>
        </row>
        <row r="438">
          <cell r="X438" t="str">
            <v>GATES_2_WSOLAR</v>
          </cell>
        </row>
        <row r="439">
          <cell r="X439" t="str">
            <v>GATES_6_PL1X2</v>
          </cell>
        </row>
        <row r="440">
          <cell r="X440" t="str">
            <v>GATES_7_CTG1</v>
          </cell>
        </row>
        <row r="441">
          <cell r="X441" t="str">
            <v>GATES_7_ICE2</v>
          </cell>
        </row>
        <row r="442">
          <cell r="X442" t="str">
            <v>GATWAY_2_PL1X3</v>
          </cell>
        </row>
        <row r="443">
          <cell r="X443" t="str">
            <v>GENESI_2_STG</v>
          </cell>
        </row>
        <row r="444">
          <cell r="X444" t="str">
            <v>GENESI_2_STG1</v>
          </cell>
        </row>
        <row r="445">
          <cell r="X445" t="str">
            <v>GENESI_2_STG2</v>
          </cell>
        </row>
        <row r="446">
          <cell r="X446" t="str">
            <v>GENSEE_6_QUALCM</v>
          </cell>
        </row>
        <row r="447">
          <cell r="X447" t="str">
            <v>GEYS11_7_UNIT11</v>
          </cell>
        </row>
        <row r="448">
          <cell r="X448" t="str">
            <v>GEYS12_7_UNIT12</v>
          </cell>
        </row>
        <row r="449">
          <cell r="X449" t="str">
            <v>GEYS13_7_UNIT13</v>
          </cell>
        </row>
        <row r="450">
          <cell r="X450" t="str">
            <v>GEYS14_7_UNIT14</v>
          </cell>
        </row>
        <row r="451">
          <cell r="X451" t="str">
            <v>GEYS16_7_UNIT16</v>
          </cell>
        </row>
        <row r="452">
          <cell r="X452" t="str">
            <v>GEYS17_2_BOTRCK</v>
          </cell>
        </row>
        <row r="453">
          <cell r="X453" t="str">
            <v>GEYS17_7_UNIT17</v>
          </cell>
        </row>
        <row r="454">
          <cell r="X454" t="str">
            <v>GEYS18_7_UNIT18</v>
          </cell>
        </row>
        <row r="455">
          <cell r="X455" t="str">
            <v>GEYS20_7_UNIT20</v>
          </cell>
        </row>
        <row r="456">
          <cell r="X456" t="str">
            <v>GIFFEN_6_SOLAR</v>
          </cell>
        </row>
        <row r="457">
          <cell r="X457" t="str">
            <v>GILROY_1_CT1</v>
          </cell>
        </row>
        <row r="458">
          <cell r="X458" t="str">
            <v>GILROY_1_ST2</v>
          </cell>
        </row>
        <row r="459">
          <cell r="X459" t="str">
            <v>GILROY_1_UNIT</v>
          </cell>
        </row>
        <row r="460">
          <cell r="X460" t="str">
            <v>GILRPP_1_PL1X2</v>
          </cell>
        </row>
        <row r="461">
          <cell r="X461" t="str">
            <v>GILRPP_1_PL3X4</v>
          </cell>
        </row>
        <row r="462">
          <cell r="X462" t="str">
            <v>GILRPP_1_UNIT 1</v>
          </cell>
        </row>
        <row r="463">
          <cell r="X463" t="str">
            <v>GILRPP_1_UNIT 2</v>
          </cell>
        </row>
        <row r="464">
          <cell r="X464" t="str">
            <v>GLDTWN_6_COLUM3</v>
          </cell>
        </row>
        <row r="465">
          <cell r="X465" t="str">
            <v>GLDTWN_6_SOLAR</v>
          </cell>
        </row>
        <row r="466">
          <cell r="X466" t="str">
            <v>GLNARM_7_UNIT 1</v>
          </cell>
        </row>
        <row r="467">
          <cell r="X467" t="str">
            <v>GLNARM_7_UNIT 2</v>
          </cell>
        </row>
        <row r="468">
          <cell r="X468" t="str">
            <v>GLNARM_7_UNIT 3</v>
          </cell>
        </row>
        <row r="469">
          <cell r="X469" t="str">
            <v>GLNARM_7_UNIT 4</v>
          </cell>
        </row>
        <row r="470">
          <cell r="X470" t="str">
            <v>GLOW_6_SOLAR</v>
          </cell>
        </row>
        <row r="471">
          <cell r="X471" t="str">
            <v>GOLDHL_1_QF</v>
          </cell>
        </row>
        <row r="472">
          <cell r="X472" t="str">
            <v>GOLETA_2_QF</v>
          </cell>
        </row>
        <row r="473">
          <cell r="X473" t="str">
            <v>GOLETA_6_ELLWOD</v>
          </cell>
        </row>
        <row r="474">
          <cell r="X474" t="str">
            <v>GOLETA_6_EXGEN</v>
          </cell>
        </row>
        <row r="475">
          <cell r="X475" t="str">
            <v>GOLETA_6_GAVOTA</v>
          </cell>
        </row>
        <row r="476">
          <cell r="X476" t="str">
            <v>GOLETA_6_TAJIGS</v>
          </cell>
        </row>
        <row r="477">
          <cell r="X477" t="str">
            <v>GONZLS_6_UNIT</v>
          </cell>
        </row>
        <row r="478">
          <cell r="X478" t="str">
            <v>GRIDLY_6_SOLAR</v>
          </cell>
        </row>
        <row r="479">
          <cell r="X479" t="str">
            <v>GRIZLY_1_UNIT 1</v>
          </cell>
        </row>
        <row r="480">
          <cell r="X480" t="str">
            <v>GRNLF1_1_UNITS</v>
          </cell>
        </row>
        <row r="481">
          <cell r="X481" t="str">
            <v>GRNLF2_1_UNIT</v>
          </cell>
        </row>
        <row r="482">
          <cell r="X482" t="str">
            <v>GRNVLY_7_SCLAND</v>
          </cell>
        </row>
        <row r="483">
          <cell r="X483" t="str">
            <v>GRSCRK_6_BGCKWW</v>
          </cell>
        </row>
        <row r="484">
          <cell r="X484" t="str">
            <v>GRZZLY_1_BERKLY</v>
          </cell>
        </row>
        <row r="485">
          <cell r="X485" t="str">
            <v>GUERNS_6_SOLAR</v>
          </cell>
        </row>
        <row r="486">
          <cell r="X486" t="str">
            <v>GWFPW1_6_UNIT</v>
          </cell>
        </row>
        <row r="487">
          <cell r="X487" t="str">
            <v>GWFPW2_1_UNIT 1</v>
          </cell>
        </row>
        <row r="488">
          <cell r="X488" t="str">
            <v>GWFPW3_1_UNIT 1</v>
          </cell>
        </row>
        <row r="489">
          <cell r="X489" t="str">
            <v>GWFPW4_6_UNIT 1</v>
          </cell>
        </row>
        <row r="490">
          <cell r="X490" t="str">
            <v>GWFPW5_6_UNIT 1</v>
          </cell>
        </row>
        <row r="491">
          <cell r="X491" t="str">
            <v>GWFPWR_1_CT 1</v>
          </cell>
        </row>
        <row r="492">
          <cell r="X492" t="str">
            <v>GWFPWR_1_CT 2</v>
          </cell>
        </row>
        <row r="493">
          <cell r="X493" t="str">
            <v>GWFPWR_1_UNITS</v>
          </cell>
        </row>
        <row r="494">
          <cell r="X494" t="str">
            <v>GWFPWR_6_UNIT</v>
          </cell>
        </row>
        <row r="495">
          <cell r="X495" t="str">
            <v>GYS5X6_7_UNIT 5</v>
          </cell>
        </row>
        <row r="496">
          <cell r="X496" t="str">
            <v>GYS5X6_7_UNIT 6</v>
          </cell>
        </row>
        <row r="497">
          <cell r="X497" t="str">
            <v>GYS5X6_7_UNITS</v>
          </cell>
        </row>
        <row r="498">
          <cell r="X498" t="str">
            <v>GYS7X8_7_UNIT 7</v>
          </cell>
        </row>
        <row r="499">
          <cell r="X499" t="str">
            <v>GYS7X8_7_UNIT 8</v>
          </cell>
        </row>
        <row r="500">
          <cell r="X500" t="str">
            <v>GYS7X8_7_UNITS</v>
          </cell>
        </row>
        <row r="501">
          <cell r="X501" t="str">
            <v>GYSRVL_7_WSPRNG</v>
          </cell>
        </row>
        <row r="502">
          <cell r="X502" t="str">
            <v>HAASPH_7_PL1X2</v>
          </cell>
        </row>
        <row r="503">
          <cell r="X503" t="str">
            <v>HAASPH_7_UNIT 1</v>
          </cell>
        </row>
        <row r="504">
          <cell r="X504" t="str">
            <v>HAASPH_7_UNIT 2</v>
          </cell>
        </row>
        <row r="505">
          <cell r="X505" t="str">
            <v>HALSEY_6_UNIT</v>
          </cell>
        </row>
        <row r="506">
          <cell r="X506" t="str">
            <v>HARBGN_7_UNIT 1</v>
          </cell>
        </row>
        <row r="507">
          <cell r="X507" t="str">
            <v>HARBGN_7_UNIT 2</v>
          </cell>
        </row>
        <row r="508">
          <cell r="X508" t="str">
            <v>HARBGN_7_UNIT 3</v>
          </cell>
        </row>
        <row r="509">
          <cell r="X509" t="str">
            <v>HARBGN_7_UNITS</v>
          </cell>
        </row>
        <row r="510">
          <cell r="X510" t="str">
            <v>HATCR1_7_UNIT</v>
          </cell>
        </row>
        <row r="511">
          <cell r="X511" t="str">
            <v>HATCR2_7_UNIT</v>
          </cell>
        </row>
        <row r="512">
          <cell r="X512" t="str">
            <v>HATLOS_6_LSCRK</v>
          </cell>
        </row>
        <row r="513">
          <cell r="X513" t="str">
            <v>HATLOS_6_QFUNTS</v>
          </cell>
        </row>
        <row r="514">
          <cell r="X514" t="str">
            <v>HATRDG_2_WIND</v>
          </cell>
        </row>
        <row r="515">
          <cell r="X515" t="str">
            <v>HAYPRS_6_QFUNTS</v>
          </cell>
        </row>
        <row r="516">
          <cell r="X516" t="str">
            <v>HELMPG_7_UNIT 1</v>
          </cell>
        </row>
        <row r="517">
          <cell r="X517" t="str">
            <v>HELMPG_7_UNIT 2</v>
          </cell>
        </row>
        <row r="518">
          <cell r="X518" t="str">
            <v>HELMPG_7_UNIT 3</v>
          </cell>
        </row>
        <row r="519">
          <cell r="X519" t="str">
            <v>HENRTA_6_UNITA1</v>
          </cell>
        </row>
        <row r="520">
          <cell r="X520" t="str">
            <v>HENRTA_6_UNITA2</v>
          </cell>
        </row>
        <row r="521">
          <cell r="X521" t="str">
            <v>HICKS_7_GUADLP</v>
          </cell>
        </row>
        <row r="522">
          <cell r="X522" t="str">
            <v>HIDSRT_2_UNITS</v>
          </cell>
        </row>
        <row r="523">
          <cell r="X523" t="str">
            <v>HIGGNS_1_COMBIE</v>
          </cell>
        </row>
        <row r="524">
          <cell r="X524" t="str">
            <v>HILAND_7_YOLOWD</v>
          </cell>
        </row>
        <row r="525">
          <cell r="X525" t="str">
            <v>HINSON_6_CARBGN</v>
          </cell>
        </row>
        <row r="526">
          <cell r="X526" t="str">
            <v>HINSON_6_LBECH1</v>
          </cell>
        </row>
        <row r="527">
          <cell r="X527" t="str">
            <v>HINSON_6_LBECH2</v>
          </cell>
        </row>
        <row r="528">
          <cell r="X528" t="str">
            <v>HINSON_6_LBECH3</v>
          </cell>
        </row>
        <row r="529">
          <cell r="X529" t="str">
            <v>HINSON_6_LBECH4</v>
          </cell>
        </row>
        <row r="530">
          <cell r="X530" t="str">
            <v>HINSON_6_SERRGN</v>
          </cell>
        </row>
        <row r="531">
          <cell r="X531" t="str">
            <v>HIWAY_7_ACANYN</v>
          </cell>
        </row>
        <row r="532">
          <cell r="X532" t="str">
            <v>HMLTBR_6_UNIT 1</v>
          </cell>
        </row>
        <row r="533">
          <cell r="X533" t="str">
            <v>HMLTBR_6_UNIT 2</v>
          </cell>
        </row>
        <row r="534">
          <cell r="X534" t="str">
            <v>HMLTBR_6_UNITS</v>
          </cell>
        </row>
        <row r="535">
          <cell r="X535" t="str">
            <v>HNTGBH_7_UNIT 1</v>
          </cell>
        </row>
        <row r="536">
          <cell r="X536" t="str">
            <v>HNTGBH_7_UNIT 2</v>
          </cell>
        </row>
        <row r="537">
          <cell r="X537" t="str">
            <v>HNTGBH_7_UNIT 3</v>
          </cell>
        </row>
        <row r="538">
          <cell r="X538" t="str">
            <v>HNTGBH_7_UNIT 4</v>
          </cell>
        </row>
        <row r="539">
          <cell r="X539" t="str">
            <v>HOLGAT_1_BORAX</v>
          </cell>
        </row>
        <row r="540">
          <cell r="X540" t="str">
            <v>HOLGAT_1_MOGEN</v>
          </cell>
        </row>
        <row r="541">
          <cell r="X541" t="str">
            <v>HOLSTR_1_SOLAR</v>
          </cell>
        </row>
        <row r="542">
          <cell r="X542" t="str">
            <v>HONEYL_6_UNIT</v>
          </cell>
        </row>
        <row r="543">
          <cell r="X543" t="str">
            <v>HUMBPP_1_UNITS3</v>
          </cell>
        </row>
        <row r="544">
          <cell r="X544" t="str">
            <v>HUMBPP_6_UNITS1</v>
          </cell>
        </row>
        <row r="545">
          <cell r="X545" t="str">
            <v>HUMBPP_6_UNITS2</v>
          </cell>
        </row>
        <row r="546">
          <cell r="X546" t="str">
            <v>HUMBSB_1_QF</v>
          </cell>
        </row>
        <row r="547">
          <cell r="X547" t="str">
            <v>HURON_6_SOLAR</v>
          </cell>
        </row>
        <row r="548">
          <cell r="X548" t="str">
            <v>HYATT_2_UNIT 1</v>
          </cell>
        </row>
        <row r="549">
          <cell r="X549" t="str">
            <v>HYATT_2_UNIT 2</v>
          </cell>
        </row>
        <row r="550">
          <cell r="X550" t="str">
            <v>HYATT_2_UNIT 3</v>
          </cell>
        </row>
        <row r="551">
          <cell r="X551" t="str">
            <v>HYATT_2_UNIT 4</v>
          </cell>
        </row>
        <row r="552">
          <cell r="X552" t="str">
            <v>HYATT_2_UNIT 5</v>
          </cell>
        </row>
        <row r="553">
          <cell r="X553" t="str">
            <v>HYATT_2_UNIT 6</v>
          </cell>
        </row>
        <row r="554">
          <cell r="X554" t="str">
            <v>HYTTHM_2_UNITS</v>
          </cell>
        </row>
        <row r="555">
          <cell r="X555" t="str">
            <v>IBMCTL_1_UNIT 1</v>
          </cell>
        </row>
        <row r="556">
          <cell r="X556" t="str">
            <v>IGNACO_1_QF</v>
          </cell>
        </row>
        <row r="557">
          <cell r="X557" t="str">
            <v>INDIGO_1_UNIT 1</v>
          </cell>
        </row>
        <row r="558">
          <cell r="X558" t="str">
            <v>INDIGO_1_UNIT 2</v>
          </cell>
        </row>
        <row r="559">
          <cell r="X559" t="str">
            <v>INDIGO_1_UNIT 3</v>
          </cell>
        </row>
        <row r="560">
          <cell r="X560" t="str">
            <v>INDVLY_1_UNITS</v>
          </cell>
        </row>
        <row r="561">
          <cell r="X561" t="str">
            <v>INLDEM_5_UNIT 1</v>
          </cell>
        </row>
        <row r="562">
          <cell r="X562" t="str">
            <v>INLDEM_5_UNIT 2</v>
          </cell>
        </row>
        <row r="563">
          <cell r="X563" t="str">
            <v>INSKIP_2_UNIT</v>
          </cell>
        </row>
        <row r="564">
          <cell r="X564" t="str">
            <v>INTKEP_2_HOLM 1</v>
          </cell>
        </row>
        <row r="565">
          <cell r="X565" t="str">
            <v>INTKEP_2_HOLM 2</v>
          </cell>
        </row>
        <row r="566">
          <cell r="X566" t="str">
            <v>INTKEP_2_KIRKW1</v>
          </cell>
        </row>
        <row r="567">
          <cell r="X567" t="str">
            <v>INTKEP_2_KIRKW2</v>
          </cell>
        </row>
        <row r="568">
          <cell r="X568" t="str">
            <v>INTKEP_2_KIRKW3</v>
          </cell>
        </row>
        <row r="569">
          <cell r="X569" t="str">
            <v>INTTRB_6_UNIT</v>
          </cell>
        </row>
        <row r="570">
          <cell r="X570" t="str">
            <v>IVANPA_1_UNIT1</v>
          </cell>
        </row>
        <row r="571">
          <cell r="X571" t="str">
            <v>IVANPA_1_UNIT2</v>
          </cell>
        </row>
        <row r="572">
          <cell r="X572" t="str">
            <v>IVANPA_1_UNIT3</v>
          </cell>
        </row>
        <row r="573">
          <cell r="X573" t="str">
            <v>IVSLRP_2_SOLAR1</v>
          </cell>
        </row>
        <row r="574">
          <cell r="X574" t="str">
            <v>JAKVAL_2_IONE</v>
          </cell>
        </row>
        <row r="575">
          <cell r="X575" t="str">
            <v>JAKVAL_6_UNITG1</v>
          </cell>
        </row>
        <row r="576">
          <cell r="X576" t="str">
            <v>JAWBNE_2_NSRWND</v>
          </cell>
        </row>
        <row r="577">
          <cell r="X577" t="str">
            <v>JAWBNE_2_SRWND</v>
          </cell>
        </row>
        <row r="578">
          <cell r="X578" t="str">
            <v>JAYNE_6_WLSLR</v>
          </cell>
        </row>
        <row r="579">
          <cell r="X579" t="str">
            <v>JESSUP_1_HUDSON</v>
          </cell>
        </row>
        <row r="580">
          <cell r="X580" t="str">
            <v>JOHANN_6_QFA1</v>
          </cell>
        </row>
        <row r="581">
          <cell r="X581" t="str">
            <v>JRWOOD_1_UNIT 1</v>
          </cell>
        </row>
        <row r="582">
          <cell r="X582" t="str">
            <v>JVENTR_2_QFUNTS</v>
          </cell>
        </row>
        <row r="583">
          <cell r="X583" t="str">
            <v>KALINA_2_UNIT 1</v>
          </cell>
        </row>
        <row r="584">
          <cell r="X584" t="str">
            <v>KANAKA_1_UNIT</v>
          </cell>
        </row>
        <row r="585">
          <cell r="X585" t="str">
            <v>KANSAS_6_SOLAR</v>
          </cell>
        </row>
        <row r="586">
          <cell r="X586" t="str">
            <v>KEARNY_7_KY1</v>
          </cell>
        </row>
        <row r="587">
          <cell r="X587" t="str">
            <v>KEARNY_7_KY2</v>
          </cell>
        </row>
        <row r="588">
          <cell r="X588" t="str">
            <v>KEARNY_7_KY2A</v>
          </cell>
        </row>
        <row r="589">
          <cell r="X589" t="str">
            <v>KEARNY_7_KY2B</v>
          </cell>
        </row>
        <row r="590">
          <cell r="X590" t="str">
            <v>KEARNY_7_KY2C</v>
          </cell>
        </row>
        <row r="591">
          <cell r="X591" t="str">
            <v>KEARNY_7_KY2D</v>
          </cell>
        </row>
        <row r="592">
          <cell r="X592" t="str">
            <v>KEARNY_7_KY3</v>
          </cell>
        </row>
        <row r="593">
          <cell r="X593" t="str">
            <v>KEARNY_7_KY3A</v>
          </cell>
        </row>
        <row r="594">
          <cell r="X594" t="str">
            <v>KEARNY_7_KY3B</v>
          </cell>
        </row>
        <row r="595">
          <cell r="X595" t="str">
            <v>KEARNY_7_KY3C</v>
          </cell>
        </row>
        <row r="596">
          <cell r="X596" t="str">
            <v>KEARNY_7_KY3D</v>
          </cell>
        </row>
        <row r="597">
          <cell r="X597" t="str">
            <v>KEKAWK_6_UNIT</v>
          </cell>
        </row>
        <row r="598">
          <cell r="X598" t="str">
            <v>KELSO_2_UNITS</v>
          </cell>
        </row>
        <row r="599">
          <cell r="X599" t="str">
            <v>KELYRG_6_UNIT</v>
          </cell>
        </row>
        <row r="600">
          <cell r="X600" t="str">
            <v>KERKH1_7_UNIT 1</v>
          </cell>
        </row>
        <row r="601">
          <cell r="X601" t="str">
            <v>KERKH1_7_UNIT 2</v>
          </cell>
        </row>
        <row r="602">
          <cell r="X602" t="str">
            <v>KERKH1_7_UNIT 3</v>
          </cell>
        </row>
        <row r="603">
          <cell r="X603" t="str">
            <v>KERKH2_7_UNIT 1</v>
          </cell>
        </row>
        <row r="604">
          <cell r="X604" t="str">
            <v>KERNFT_1_UNITS</v>
          </cell>
        </row>
        <row r="605">
          <cell r="X605" t="str">
            <v>KERNRG_1_UNITS</v>
          </cell>
        </row>
        <row r="606">
          <cell r="X606" t="str">
            <v>KERRGN_1_UNIT 1</v>
          </cell>
        </row>
        <row r="607">
          <cell r="X607" t="str">
            <v>KILARC_2_UNIT 1</v>
          </cell>
        </row>
        <row r="608">
          <cell r="X608" t="str">
            <v>KINGCO_1_KINGBR</v>
          </cell>
        </row>
        <row r="609">
          <cell r="X609" t="str">
            <v>KINGRV_7_UNIT 1</v>
          </cell>
        </row>
        <row r="610">
          <cell r="X610" t="str">
            <v>KIRKER_7_KELCYN</v>
          </cell>
        </row>
        <row r="611">
          <cell r="X611" t="str">
            <v>KNGBRG_1_KBSLR1</v>
          </cell>
        </row>
        <row r="612">
          <cell r="X612" t="str">
            <v>KNGBRG_1_KBSLR2</v>
          </cell>
        </row>
        <row r="613">
          <cell r="X613" t="str">
            <v>KNGCTY_6_UNITA1</v>
          </cell>
        </row>
        <row r="614">
          <cell r="X614" t="str">
            <v>KRAMER_1_SEGS37</v>
          </cell>
        </row>
        <row r="615">
          <cell r="X615" t="str">
            <v>KRAMER_2_SEGS89</v>
          </cell>
        </row>
        <row r="616">
          <cell r="X616" t="str">
            <v>KRNCNY_6_UNIT</v>
          </cell>
        </row>
        <row r="617">
          <cell r="X617" t="str">
            <v>KRNOIL_7_TEXEXP</v>
          </cell>
        </row>
        <row r="618">
          <cell r="X618" t="str">
            <v>KYCORA_7_UNIT 1</v>
          </cell>
        </row>
        <row r="619">
          <cell r="X619" t="str">
            <v>LACIEN_2_VENICE</v>
          </cell>
        </row>
        <row r="620">
          <cell r="X620" t="str">
            <v>LAFRES_6_QF</v>
          </cell>
        </row>
        <row r="621">
          <cell r="X621" t="str">
            <v>LAGBEL_6_QF</v>
          </cell>
        </row>
        <row r="622">
          <cell r="X622" t="str">
            <v>LAKHDG_6_UNIT 1</v>
          </cell>
        </row>
        <row r="623">
          <cell r="X623" t="str">
            <v>LAKHDG_6_UNIT 2</v>
          </cell>
        </row>
        <row r="624">
          <cell r="X624" t="str">
            <v>LAPAC_6_UNIT</v>
          </cell>
        </row>
        <row r="625">
          <cell r="X625" t="str">
            <v>LAPLMA_2_UNIT 1</v>
          </cell>
        </row>
        <row r="626">
          <cell r="X626" t="str">
            <v>LAPLMA_2_UNIT 2</v>
          </cell>
        </row>
        <row r="627">
          <cell r="X627" t="str">
            <v>LAPLMA_2_UNIT 3</v>
          </cell>
        </row>
        <row r="628">
          <cell r="X628" t="str">
            <v>LAPLMA_2_UNIT 4</v>
          </cell>
        </row>
        <row r="629">
          <cell r="X629" t="str">
            <v>LARKSP_6_UNIT 1</v>
          </cell>
        </row>
        <row r="630">
          <cell r="X630" t="str">
            <v>LARKSP_6_UNIT 2</v>
          </cell>
        </row>
        <row r="631">
          <cell r="X631" t="str">
            <v>LAROA1_2_UNITA1</v>
          </cell>
        </row>
        <row r="632">
          <cell r="X632" t="str">
            <v>LAROA2_2_CTG 2S</v>
          </cell>
        </row>
        <row r="633">
          <cell r="X633" t="str">
            <v>LAROA2_2_STG 2C</v>
          </cell>
        </row>
        <row r="634">
          <cell r="X634" t="str">
            <v>LAROA2_2_UNITA1</v>
          </cell>
        </row>
        <row r="635">
          <cell r="X635" t="str">
            <v>LASSEN_6_AGV1</v>
          </cell>
        </row>
        <row r="636">
          <cell r="X636" t="str">
            <v>LASSEN_6_UNITS</v>
          </cell>
        </row>
        <row r="637">
          <cell r="X637" t="str">
            <v>LAWRNC_7_SUNYVL</v>
          </cell>
        </row>
        <row r="638">
          <cell r="X638" t="str">
            <v>LEBECS_2_UNITS</v>
          </cell>
        </row>
        <row r="639">
          <cell r="X639" t="str">
            <v>LEBECS_7_CTG1</v>
          </cell>
        </row>
        <row r="640">
          <cell r="X640" t="str">
            <v>LEBECS_7_CTG2</v>
          </cell>
        </row>
        <row r="641">
          <cell r="X641" t="str">
            <v>LEBECS_7_CTG4</v>
          </cell>
        </row>
        <row r="642">
          <cell r="X642" t="str">
            <v>LEBECS_7_STG3</v>
          </cell>
        </row>
        <row r="643">
          <cell r="X643" t="str">
            <v>LEBECS_7_STG5</v>
          </cell>
        </row>
        <row r="644">
          <cell r="X644" t="str">
            <v>LECEF_1_CGT 1</v>
          </cell>
        </row>
        <row r="645">
          <cell r="X645" t="str">
            <v>LECEF_1_CGT 2</v>
          </cell>
        </row>
        <row r="646">
          <cell r="X646" t="str">
            <v>LECEF_1_CGT 3</v>
          </cell>
        </row>
        <row r="647">
          <cell r="X647" t="str">
            <v>LECEF_1_CGT 4</v>
          </cell>
        </row>
        <row r="648">
          <cell r="X648" t="str">
            <v>LECEF_1_STG1</v>
          </cell>
        </row>
        <row r="649">
          <cell r="X649" t="str">
            <v>LECEF_1_UNITS</v>
          </cell>
        </row>
        <row r="650">
          <cell r="X650" t="str">
            <v>LEWSTN_7_UNIT 1</v>
          </cell>
        </row>
        <row r="651">
          <cell r="X651" t="str">
            <v>LEWSTN_7_WEBRFL</v>
          </cell>
        </row>
        <row r="652">
          <cell r="X652" t="str">
            <v>LFC 51_2_UNIT 1</v>
          </cell>
        </row>
        <row r="653">
          <cell r="X653" t="str">
            <v>LGHTHP_6_ICEGEN</v>
          </cell>
        </row>
        <row r="654">
          <cell r="X654" t="str">
            <v>LGHTHP_6_QF</v>
          </cell>
        </row>
        <row r="655">
          <cell r="X655" t="str">
            <v>LIVOAK_1_UNIT 1</v>
          </cell>
        </row>
        <row r="656">
          <cell r="X656" t="str">
            <v>LMBEPK_2_UNITA1</v>
          </cell>
        </row>
        <row r="657">
          <cell r="X657" t="str">
            <v>LMBEPK_2_UNITA2</v>
          </cell>
        </row>
        <row r="658">
          <cell r="X658" t="str">
            <v>LMBEPK_2_UNITA3</v>
          </cell>
        </row>
        <row r="659">
          <cell r="X659" t="str">
            <v>LMEC_1_CTG1</v>
          </cell>
        </row>
        <row r="660">
          <cell r="X660" t="str">
            <v>LMEC_1_CTG2</v>
          </cell>
        </row>
        <row r="661">
          <cell r="X661" t="str">
            <v>LMEC_1_PL1X3</v>
          </cell>
        </row>
        <row r="662">
          <cell r="X662" t="str">
            <v>LMEC_1_STG</v>
          </cell>
        </row>
        <row r="663">
          <cell r="X663" t="str">
            <v>LNCSTR_6_SOLAR</v>
          </cell>
        </row>
        <row r="664">
          <cell r="X664" t="str">
            <v>LOCKFD_1_BEARCK</v>
          </cell>
        </row>
        <row r="665">
          <cell r="X665" t="str">
            <v>LOCKFD_1_KSOLAR</v>
          </cell>
        </row>
        <row r="666">
          <cell r="X666" t="str">
            <v>LODI25_2_UNIT 1</v>
          </cell>
        </row>
        <row r="667">
          <cell r="X667" t="str">
            <v>LODIEC_2_CTG</v>
          </cell>
        </row>
        <row r="668">
          <cell r="X668" t="str">
            <v>LODIEC_2_PL1X2</v>
          </cell>
        </row>
        <row r="669">
          <cell r="X669" t="str">
            <v>LODIEC_2_STG</v>
          </cell>
        </row>
        <row r="670">
          <cell r="X670" t="str">
            <v>LOWGAP_7_MATHEW</v>
          </cell>
        </row>
        <row r="671">
          <cell r="X671" t="str">
            <v>LOWGAP_7_QFUNTS</v>
          </cell>
        </row>
        <row r="672">
          <cell r="X672" t="str">
            <v>LOWGAP_7_SULPHR</v>
          </cell>
        </row>
        <row r="673">
          <cell r="X673" t="str">
            <v>MALAGA_1_PL1X2</v>
          </cell>
        </row>
        <row r="674">
          <cell r="X674" t="str">
            <v>MALAGA_7_CTG1</v>
          </cell>
        </row>
        <row r="675">
          <cell r="X675" t="str">
            <v>MALAGA_7_CTG2</v>
          </cell>
        </row>
        <row r="676">
          <cell r="X676" t="str">
            <v>MALCHQ_7_UNIT 1</v>
          </cell>
        </row>
        <row r="677">
          <cell r="X677" t="str">
            <v>MAMMTH_7_UNIT 1</v>
          </cell>
        </row>
        <row r="678">
          <cell r="X678" t="str">
            <v>MAMMTH_7_UNIT 2</v>
          </cell>
        </row>
        <row r="679">
          <cell r="X679" t="str">
            <v>MANZNA_2_WIND</v>
          </cell>
        </row>
        <row r="680">
          <cell r="X680" t="str">
            <v>MARKHM_1_CATLST</v>
          </cell>
        </row>
        <row r="681">
          <cell r="X681" t="str">
            <v>MARTIN_1_SUNSET</v>
          </cell>
        </row>
        <row r="682">
          <cell r="X682" t="str">
            <v>MCARTH_6_FRIVRB</v>
          </cell>
        </row>
        <row r="683">
          <cell r="X683" t="str">
            <v>MCCALL_1_QF</v>
          </cell>
        </row>
        <row r="684">
          <cell r="X684" t="str">
            <v>MCGEN_1_UNIT</v>
          </cell>
        </row>
        <row r="685">
          <cell r="X685" t="str">
            <v>MCSWAN_6_UNITS</v>
          </cell>
        </row>
        <row r="686">
          <cell r="X686" t="str">
            <v>MDFKRL_2_PROJCT</v>
          </cell>
        </row>
        <row r="687">
          <cell r="X687" t="str">
            <v>MENBIO_6_RENEW1</v>
          </cell>
        </row>
        <row r="688">
          <cell r="X688" t="str">
            <v>MENBIO_6_UNIT</v>
          </cell>
        </row>
        <row r="689">
          <cell r="X689" t="str">
            <v>MERCFL_6_UNIT</v>
          </cell>
        </row>
        <row r="690">
          <cell r="X690" t="str">
            <v>MESAP_1_QF</v>
          </cell>
        </row>
        <row r="691">
          <cell r="X691" t="str">
            <v>MESAS_2_QF</v>
          </cell>
        </row>
        <row r="692">
          <cell r="X692" t="str">
            <v>METCLF_1_QF</v>
          </cell>
        </row>
        <row r="693">
          <cell r="X693" t="str">
            <v>METEC_2_PL1X3</v>
          </cell>
        </row>
        <row r="694">
          <cell r="X694" t="str">
            <v>METEC_7_CTG1</v>
          </cell>
        </row>
        <row r="695">
          <cell r="X695" t="str">
            <v>METEC_7_CTG2</v>
          </cell>
        </row>
        <row r="696">
          <cell r="X696" t="str">
            <v>METEC_7_STG3</v>
          </cell>
        </row>
        <row r="697">
          <cell r="X697" t="str">
            <v>MIDFRK_7_UNIT 1</v>
          </cell>
        </row>
        <row r="698">
          <cell r="X698" t="str">
            <v>MIDFRK_7_UNIT 2</v>
          </cell>
        </row>
        <row r="699">
          <cell r="X699" t="str">
            <v>MIDSET_1_UNIT 1</v>
          </cell>
        </row>
        <row r="700">
          <cell r="X700" t="str">
            <v>MIDWAY_1_QF</v>
          </cell>
        </row>
        <row r="701">
          <cell r="X701" t="str">
            <v>MIDWD_6_WNDLND</v>
          </cell>
        </row>
        <row r="702">
          <cell r="X702" t="str">
            <v>MIDWD_7_CORAMB</v>
          </cell>
        </row>
        <row r="703">
          <cell r="X703" t="str">
            <v>MILBRA_1_QF</v>
          </cell>
        </row>
        <row r="704">
          <cell r="X704" t="str">
            <v>MIRAGE_2_COCHLA</v>
          </cell>
        </row>
        <row r="705">
          <cell r="X705" t="str">
            <v>MIRLOM_2_CORONA</v>
          </cell>
        </row>
        <row r="706">
          <cell r="X706" t="str">
            <v>MIRLOM_2_ONTARO</v>
          </cell>
        </row>
        <row r="707">
          <cell r="X707" t="str">
            <v>MIRLOM_2_TEMESC</v>
          </cell>
        </row>
        <row r="708">
          <cell r="X708" t="str">
            <v>MIRLOM_6_DELGEN</v>
          </cell>
        </row>
        <row r="709">
          <cell r="X709" t="str">
            <v>MIRLOM_6_PEAKER</v>
          </cell>
        </row>
        <row r="710">
          <cell r="X710" t="str">
            <v>MIRLOM_7_MWDLKM</v>
          </cell>
        </row>
        <row r="711">
          <cell r="X711" t="str">
            <v>MISSIX_1_QF</v>
          </cell>
        </row>
        <row r="712">
          <cell r="X712" t="str">
            <v>MKTRCK_1_UNIT 1</v>
          </cell>
        </row>
        <row r="713">
          <cell r="X713" t="str">
            <v>MLPTAS_7_QFUNTS</v>
          </cell>
        </row>
        <row r="714">
          <cell r="X714" t="str">
            <v>MNDALY_6_MCGRTH</v>
          </cell>
        </row>
        <row r="715">
          <cell r="X715" t="str">
            <v>MNDALY_7_UNIT 1</v>
          </cell>
        </row>
        <row r="716">
          <cell r="X716" t="str">
            <v>MNDALY_7_UNIT 2</v>
          </cell>
        </row>
        <row r="717">
          <cell r="X717" t="str">
            <v>MNDALY_7_UNIT 3</v>
          </cell>
        </row>
        <row r="718">
          <cell r="X718" t="str">
            <v>MNTAGU_7_NEWBYI</v>
          </cell>
        </row>
        <row r="719">
          <cell r="X719" t="str">
            <v>MNTGRY_6_ROHR1</v>
          </cell>
        </row>
        <row r="720">
          <cell r="X720" t="str">
            <v>MOBGEN_6_UNIT 1</v>
          </cell>
        </row>
        <row r="721">
          <cell r="X721" t="str">
            <v>MOCCPH_7_UNIT 1</v>
          </cell>
        </row>
        <row r="722">
          <cell r="X722" t="str">
            <v>MOCCPH_7_UNIT 2</v>
          </cell>
        </row>
        <row r="723">
          <cell r="X723" t="str">
            <v>MOJAVE_1_SIPHON</v>
          </cell>
        </row>
        <row r="724">
          <cell r="X724" t="str">
            <v>MOJAVE_1_UNIT 1</v>
          </cell>
        </row>
        <row r="725">
          <cell r="X725" t="str">
            <v>MOJAVE_1_UNIT 2</v>
          </cell>
        </row>
        <row r="726">
          <cell r="X726" t="str">
            <v>MOJAVE_1_UNIT 3</v>
          </cell>
        </row>
        <row r="727">
          <cell r="X727" t="str">
            <v>MONLTH_6_BOREL</v>
          </cell>
        </row>
        <row r="728">
          <cell r="X728" t="str">
            <v>MONTPH_7_UNIT 1</v>
          </cell>
        </row>
        <row r="729">
          <cell r="X729" t="str">
            <v>MONTPH_7_UNIT 2</v>
          </cell>
        </row>
        <row r="730">
          <cell r="X730" t="str">
            <v>MONTPH_7_UNIT 3</v>
          </cell>
        </row>
        <row r="731">
          <cell r="X731" t="str">
            <v>MONTPH_7_UNITS</v>
          </cell>
        </row>
        <row r="732">
          <cell r="X732" t="str">
            <v>MOORPK_2_CALABS</v>
          </cell>
        </row>
        <row r="733">
          <cell r="X733" t="str">
            <v>MOORPK_6_QF</v>
          </cell>
        </row>
        <row r="734">
          <cell r="X734" t="str">
            <v>MOORPK_7_UNITA1</v>
          </cell>
        </row>
        <row r="735">
          <cell r="X735" t="str">
            <v>MOSSLD_1_QF</v>
          </cell>
        </row>
        <row r="736">
          <cell r="X736" t="str">
            <v>MOSSLD_2_PSP1</v>
          </cell>
        </row>
        <row r="737">
          <cell r="X737" t="str">
            <v>MOSSLD_2_PSP1G1</v>
          </cell>
        </row>
        <row r="738">
          <cell r="X738" t="str">
            <v>MOSSLD_2_PSP1G2</v>
          </cell>
        </row>
        <row r="739">
          <cell r="X739" t="str">
            <v>MOSSLD_2_PSP1G3</v>
          </cell>
        </row>
        <row r="740">
          <cell r="X740" t="str">
            <v>MOSSLD_2_PSP2</v>
          </cell>
        </row>
        <row r="741">
          <cell r="X741" t="str">
            <v>MOSSLD_2_PSP2G1</v>
          </cell>
        </row>
        <row r="742">
          <cell r="X742" t="str">
            <v>MOSSLD_2_PSP2G2</v>
          </cell>
        </row>
        <row r="743">
          <cell r="X743" t="str">
            <v>MOSSLD_2_PSP2G3</v>
          </cell>
        </row>
        <row r="744">
          <cell r="X744" t="str">
            <v>MOSSLD_7_UNIT 6</v>
          </cell>
        </row>
        <row r="745">
          <cell r="X745" t="str">
            <v>MOSSLD_7_UNIT 7</v>
          </cell>
        </row>
        <row r="746">
          <cell r="X746" t="str">
            <v>MRCHNT_2_PL1X3</v>
          </cell>
        </row>
        <row r="747">
          <cell r="X747" t="str">
            <v>MRGT_6_MEF2</v>
          </cell>
        </row>
        <row r="748">
          <cell r="X748" t="str">
            <v>MRGT_6_MMAREF</v>
          </cell>
        </row>
        <row r="749">
          <cell r="X749" t="str">
            <v>MRGT_7_MR1A</v>
          </cell>
        </row>
        <row r="750">
          <cell r="X750" t="str">
            <v>MRGT_7_MR1B</v>
          </cell>
        </row>
        <row r="751">
          <cell r="X751" t="str">
            <v>MRGT_7_UNITS</v>
          </cell>
        </row>
        <row r="752">
          <cell r="X752" t="str">
            <v>MSHGTS_6_MMARLF</v>
          </cell>
        </row>
        <row r="753">
          <cell r="X753" t="str">
            <v>MSOLAR_2_SOLAR1</v>
          </cell>
        </row>
        <row r="754">
          <cell r="X754" t="str">
            <v>MSSION_2_QF</v>
          </cell>
        </row>
        <row r="755">
          <cell r="X755" t="str">
            <v>MSSION_6_UNTRIB</v>
          </cell>
        </row>
        <row r="756">
          <cell r="X756" t="str">
            <v>MTNLAS_6_UNIT</v>
          </cell>
        </row>
        <row r="757">
          <cell r="X757" t="str">
            <v>MTNPOS_1_UNIT</v>
          </cell>
        </row>
        <row r="758">
          <cell r="X758" t="str">
            <v>MTWIND_1_UNIT 1</v>
          </cell>
        </row>
        <row r="759">
          <cell r="X759" t="str">
            <v>MTWIND_1_UNIT 2</v>
          </cell>
        </row>
        <row r="760">
          <cell r="X760" t="str">
            <v>MTWIND_1_UNIT 3</v>
          </cell>
        </row>
        <row r="761">
          <cell r="X761" t="str">
            <v>MURRAY_7_SDSU A</v>
          </cell>
        </row>
        <row r="762">
          <cell r="X762" t="str">
            <v>NAPA_2_UNIT</v>
          </cell>
        </row>
        <row r="763">
          <cell r="X763" t="str">
            <v>NAROW1_2_UNIT</v>
          </cell>
        </row>
        <row r="764">
          <cell r="X764" t="str">
            <v>NAROW2_2_UNIT</v>
          </cell>
        </row>
        <row r="765">
          <cell r="X765" t="str">
            <v>NAVY35_1_UNITS</v>
          </cell>
        </row>
        <row r="766">
          <cell r="X766" t="str">
            <v>NAVYII_2_UNIT 4</v>
          </cell>
        </row>
        <row r="767">
          <cell r="X767" t="str">
            <v>NAVYII_2_UNIT 5</v>
          </cell>
        </row>
        <row r="768">
          <cell r="X768" t="str">
            <v>NAVYII_2_UNIT 6</v>
          </cell>
        </row>
        <row r="769">
          <cell r="X769" t="str">
            <v>NAVYII_2_UNITS</v>
          </cell>
        </row>
        <row r="770">
          <cell r="X770" t="str">
            <v>NCPA_7_GP1UN1</v>
          </cell>
        </row>
        <row r="771">
          <cell r="X771" t="str">
            <v>NCPA_7_GP1UN2</v>
          </cell>
        </row>
        <row r="772">
          <cell r="X772" t="str">
            <v>NCPA_7_GP2UN3</v>
          </cell>
        </row>
        <row r="773">
          <cell r="X773" t="str">
            <v>NCPA_7_GP2UN4</v>
          </cell>
        </row>
        <row r="774">
          <cell r="X774" t="str">
            <v>NEENCH_6_SOLAR</v>
          </cell>
        </row>
        <row r="775">
          <cell r="X775" t="str">
            <v>NEWARK_1_QF</v>
          </cell>
        </row>
        <row r="776">
          <cell r="X776" t="str">
            <v>NHOGAN_6_UNIT 1</v>
          </cell>
        </row>
        <row r="777">
          <cell r="X777" t="str">
            <v>NHOGAN_6_UNIT 2</v>
          </cell>
        </row>
        <row r="778">
          <cell r="X778" t="str">
            <v>NHOGAN_6_UNITS</v>
          </cell>
        </row>
        <row r="779">
          <cell r="X779" t="str">
            <v>NIMTG_6_NICOGN</v>
          </cell>
        </row>
        <row r="780">
          <cell r="X780" t="str">
            <v>NIMTG_6_NIQF</v>
          </cell>
        </row>
        <row r="781">
          <cell r="X781" t="str">
            <v>NWCSTL_7_UNIT 1</v>
          </cell>
        </row>
        <row r="782">
          <cell r="X782" t="str">
            <v>NZWIND_6_CALWND</v>
          </cell>
        </row>
        <row r="783">
          <cell r="X783" t="str">
            <v>NZWIND_6_WDSTR</v>
          </cell>
        </row>
        <row r="784">
          <cell r="X784" t="str">
            <v>NZWIND_6_WDSTR2</v>
          </cell>
        </row>
        <row r="785">
          <cell r="X785" t="str">
            <v>OAK C_7_UNIT 1</v>
          </cell>
        </row>
        <row r="786">
          <cell r="X786" t="str">
            <v>OAK C_7_UNIT 2</v>
          </cell>
        </row>
        <row r="787">
          <cell r="X787" t="str">
            <v>OAK C_7_UNIT 3</v>
          </cell>
        </row>
        <row r="788">
          <cell r="X788" t="str">
            <v>OAKWD_6_ZEPHWD</v>
          </cell>
        </row>
        <row r="789">
          <cell r="X789" t="str">
            <v>OCTILO_5_WIND</v>
          </cell>
        </row>
        <row r="790">
          <cell r="X790" t="str">
            <v>OGROVE_6_PL1X2</v>
          </cell>
        </row>
        <row r="791">
          <cell r="X791" t="str">
            <v>OILDAL_1_UNIT 1</v>
          </cell>
        </row>
        <row r="792">
          <cell r="X792" t="str">
            <v>OILFLD_7_QFUNTS</v>
          </cell>
        </row>
        <row r="793">
          <cell r="X793" t="str">
            <v>OLDRIV_6_BIOGAS</v>
          </cell>
        </row>
        <row r="794">
          <cell r="X794" t="str">
            <v>OLINDA_2_COYCRK</v>
          </cell>
        </row>
        <row r="795">
          <cell r="X795" t="str">
            <v>OLINDA_2_LNDFL2</v>
          </cell>
        </row>
        <row r="796">
          <cell r="X796" t="str">
            <v>OLINDA_2_QF</v>
          </cell>
        </row>
        <row r="797">
          <cell r="X797" t="str">
            <v>OLINDA_7_BLKSND</v>
          </cell>
        </row>
        <row r="798">
          <cell r="X798" t="str">
            <v>OLINDA_7_LNDFIL</v>
          </cell>
        </row>
        <row r="799">
          <cell r="X799" t="str">
            <v>OLIVEP_1_SOLAR</v>
          </cell>
        </row>
        <row r="800">
          <cell r="X800" t="str">
            <v>OLIVEP_1_SOLAR2</v>
          </cell>
        </row>
        <row r="801">
          <cell r="X801" t="str">
            <v>OLSEN_2_UNIT</v>
          </cell>
        </row>
        <row r="802">
          <cell r="X802" t="str">
            <v>OMAR_2_UNIT 1</v>
          </cell>
        </row>
        <row r="803">
          <cell r="X803" t="str">
            <v>OMAR_2_UNIT 2</v>
          </cell>
        </row>
        <row r="804">
          <cell r="X804" t="str">
            <v>OMAR_2_UNIT 3</v>
          </cell>
        </row>
        <row r="805">
          <cell r="X805" t="str">
            <v>OMAR_2_UNIT 4</v>
          </cell>
        </row>
        <row r="806">
          <cell r="X806" t="str">
            <v>ONLLPP_6_UNIT 1</v>
          </cell>
        </row>
        <row r="807">
          <cell r="X807" t="str">
            <v>ONLLPP_6_UNIT 2</v>
          </cell>
        </row>
        <row r="808">
          <cell r="X808" t="str">
            <v>ONLLPP_6_UNIT 3</v>
          </cell>
        </row>
        <row r="809">
          <cell r="X809" t="str">
            <v>ONLLPP_6_UNIT 4</v>
          </cell>
        </row>
        <row r="810">
          <cell r="X810" t="str">
            <v>ONLLPP_6_UNIT 5</v>
          </cell>
        </row>
        <row r="811">
          <cell r="X811" t="str">
            <v>ONLLPP_6_UNIT 6</v>
          </cell>
        </row>
        <row r="812">
          <cell r="X812" t="str">
            <v>ONLLPP_6_UNITS</v>
          </cell>
        </row>
        <row r="813">
          <cell r="X813" t="str">
            <v>ORLND_6_HIGHLI</v>
          </cell>
        </row>
        <row r="814">
          <cell r="X814" t="str">
            <v>ORMOND_7_UNIT 1</v>
          </cell>
        </row>
        <row r="815">
          <cell r="X815" t="str">
            <v>ORMOND_7_UNIT 2</v>
          </cell>
        </row>
        <row r="816">
          <cell r="X816" t="str">
            <v>OROVIL_6_UNIT</v>
          </cell>
        </row>
        <row r="817">
          <cell r="X817" t="str">
            <v>OTAY_6_LNDFL5</v>
          </cell>
        </row>
        <row r="818">
          <cell r="X818" t="str">
            <v>OTAY_6_LNDFL6</v>
          </cell>
        </row>
        <row r="819">
          <cell r="X819" t="str">
            <v>OTAY_6_PL1X2</v>
          </cell>
        </row>
        <row r="820">
          <cell r="X820" t="str">
            <v>OTAY_6_UNITB1</v>
          </cell>
        </row>
        <row r="821">
          <cell r="X821" t="str">
            <v>OTAY_7_UNITC1</v>
          </cell>
        </row>
        <row r="822">
          <cell r="X822" t="str">
            <v>OTMESA_2_PL1X3</v>
          </cell>
        </row>
        <row r="823">
          <cell r="X823" t="str">
            <v>OXBOW_6_DRUM</v>
          </cell>
        </row>
        <row r="824">
          <cell r="X824" t="str">
            <v>OXMTN_6_LNDFIL</v>
          </cell>
        </row>
        <row r="825">
          <cell r="X825" t="str">
            <v>PACLUM_6_UNIT</v>
          </cell>
        </row>
        <row r="826">
          <cell r="X826" t="str">
            <v>PACORO_6_UNIT</v>
          </cell>
        </row>
        <row r="827">
          <cell r="X827" t="str">
            <v>PADUA_2_ONTARO</v>
          </cell>
        </row>
        <row r="828">
          <cell r="X828" t="str">
            <v>PADUA_6_MWDSDM</v>
          </cell>
        </row>
        <row r="829">
          <cell r="X829" t="str">
            <v>PADUA_6_QF</v>
          </cell>
        </row>
        <row r="830">
          <cell r="X830" t="str">
            <v>PADUA_7_SDIMAS</v>
          </cell>
        </row>
        <row r="831">
          <cell r="X831" t="str">
            <v>PALALT_7_COBUG</v>
          </cell>
        </row>
        <row r="832">
          <cell r="X832" t="str">
            <v>PALOMR_2_PL1X3</v>
          </cell>
        </row>
        <row r="833">
          <cell r="X833" t="str">
            <v>PALOMR_7_CTG1</v>
          </cell>
        </row>
        <row r="834">
          <cell r="X834" t="str">
            <v>PALOMR_7_CTG2</v>
          </cell>
        </row>
        <row r="835">
          <cell r="X835" t="str">
            <v>PALOMR_7_STG3</v>
          </cell>
        </row>
        <row r="836">
          <cell r="X836" t="str">
            <v>PANDOL_6_UNIT</v>
          </cell>
        </row>
        <row r="837">
          <cell r="X837" t="str">
            <v>PANDOL_6_UNIT 1</v>
          </cell>
        </row>
        <row r="838">
          <cell r="X838" t="str">
            <v>PANDOL_6_UNIT 2</v>
          </cell>
        </row>
        <row r="839">
          <cell r="X839" t="str">
            <v>PARDEB_2_UNIT 1</v>
          </cell>
        </row>
        <row r="840">
          <cell r="X840" t="str">
            <v>PARDEB_2_UNIT 2</v>
          </cell>
        </row>
        <row r="841">
          <cell r="X841" t="str">
            <v>PARDEB_2_UNIT 3</v>
          </cell>
        </row>
        <row r="842">
          <cell r="X842" t="str">
            <v>PARDEB_6_UNITS</v>
          </cell>
        </row>
        <row r="843">
          <cell r="X843" t="str">
            <v>PEABDY_2_LNDFIL</v>
          </cell>
        </row>
        <row r="844">
          <cell r="X844" t="str">
            <v>PEORIA_1_SOLAR</v>
          </cell>
        </row>
        <row r="845">
          <cell r="X845" t="str">
            <v>PHOENX_1_UNIT</v>
          </cell>
        </row>
        <row r="846">
          <cell r="X846" t="str">
            <v>PICO_6_THUMS1</v>
          </cell>
        </row>
        <row r="847">
          <cell r="X847" t="str">
            <v>PINFLT_7_UNIT 1</v>
          </cell>
        </row>
        <row r="848">
          <cell r="X848" t="str">
            <v>PINFLT_7_UNIT 2</v>
          </cell>
        </row>
        <row r="849">
          <cell r="X849" t="str">
            <v>PINFLT_7_UNIT 3</v>
          </cell>
        </row>
        <row r="850">
          <cell r="X850" t="str">
            <v>PINFLT_7_UNITS</v>
          </cell>
        </row>
        <row r="851">
          <cell r="X851" t="str">
            <v>PIT1_6_FRIVRA</v>
          </cell>
        </row>
        <row r="852">
          <cell r="X852" t="str">
            <v>PIT1_7_UNIT 1</v>
          </cell>
        </row>
        <row r="853">
          <cell r="X853" t="str">
            <v>PIT1_7_UNIT 2</v>
          </cell>
        </row>
        <row r="854">
          <cell r="X854" t="str">
            <v>PIT3_7_PL1X3</v>
          </cell>
        </row>
        <row r="855">
          <cell r="X855" t="str">
            <v>PIT3_7_UNIT 1</v>
          </cell>
        </row>
        <row r="856">
          <cell r="X856" t="str">
            <v>PIT3_7_UNIT 2</v>
          </cell>
        </row>
        <row r="857">
          <cell r="X857" t="str">
            <v>PIT3_7_UNIT 3</v>
          </cell>
        </row>
        <row r="858">
          <cell r="X858" t="str">
            <v>PIT4_7_PL1X2</v>
          </cell>
        </row>
        <row r="859">
          <cell r="X859" t="str">
            <v>PIT4_7_UNIT 1</v>
          </cell>
        </row>
        <row r="860">
          <cell r="X860" t="str">
            <v>PIT4_7_UNIT 2</v>
          </cell>
        </row>
        <row r="861">
          <cell r="X861" t="str">
            <v>PIT5_7_NELSON</v>
          </cell>
        </row>
        <row r="862">
          <cell r="X862" t="str">
            <v>PIT5_7_PL1X2</v>
          </cell>
        </row>
        <row r="863">
          <cell r="X863" t="str">
            <v>PIT5_7_PL3X4</v>
          </cell>
        </row>
        <row r="864">
          <cell r="X864" t="str">
            <v>PIT5_7_QFUNTS</v>
          </cell>
        </row>
        <row r="865">
          <cell r="X865" t="str">
            <v>PIT5_7_UNIT 1</v>
          </cell>
        </row>
        <row r="866">
          <cell r="X866" t="str">
            <v>PIT5_7_UNIT 2</v>
          </cell>
        </row>
        <row r="867">
          <cell r="X867" t="str">
            <v>PIT5_7_UNIT 3</v>
          </cell>
        </row>
        <row r="868">
          <cell r="X868" t="str">
            <v>PIT5_7_UNIT 4</v>
          </cell>
        </row>
        <row r="869">
          <cell r="X869" t="str">
            <v>PIT6_7_UNIT 1</v>
          </cell>
        </row>
        <row r="870">
          <cell r="X870" t="str">
            <v>PIT6_7_UNIT 2</v>
          </cell>
        </row>
        <row r="871">
          <cell r="X871" t="str">
            <v>PIT7_7_UNIT 1</v>
          </cell>
        </row>
        <row r="872">
          <cell r="X872" t="str">
            <v>PIT7_7_UNIT 2</v>
          </cell>
        </row>
        <row r="873">
          <cell r="X873" t="str">
            <v>PITTSP_7_UNIT 5</v>
          </cell>
        </row>
        <row r="874">
          <cell r="X874" t="str">
            <v>PITTSP_7_UNIT 6</v>
          </cell>
        </row>
        <row r="875">
          <cell r="X875" t="str">
            <v>PITTSP_7_UNIT 7</v>
          </cell>
        </row>
        <row r="876">
          <cell r="X876" t="str">
            <v>PLACVL_1_CHILIB</v>
          </cell>
        </row>
        <row r="877">
          <cell r="X877" t="str">
            <v>PLACVL_1_RCKCRE</v>
          </cell>
        </row>
        <row r="878">
          <cell r="X878" t="str">
            <v>PLSNTG_7_LNCLND</v>
          </cell>
        </row>
        <row r="879">
          <cell r="X879" t="str">
            <v>PNCHEG_2_PL1X4</v>
          </cell>
        </row>
        <row r="880">
          <cell r="X880" t="str">
            <v>PNCHPP_1_PL1X2</v>
          </cell>
        </row>
        <row r="881">
          <cell r="X881" t="str">
            <v>PNOCHE_1_PL1X2</v>
          </cell>
        </row>
        <row r="882">
          <cell r="X882" t="str">
            <v>PNOCHE_1_UNITA1</v>
          </cell>
        </row>
        <row r="883">
          <cell r="X883" t="str">
            <v>PNOCHE_7_CTG1</v>
          </cell>
        </row>
        <row r="884">
          <cell r="X884" t="str">
            <v>PNOCHE_7_ICE2</v>
          </cell>
        </row>
        <row r="885">
          <cell r="X885" t="str">
            <v>POEPH_7_UNIT 1</v>
          </cell>
        </row>
        <row r="886">
          <cell r="X886" t="str">
            <v>POEPH_7_UNIT 2</v>
          </cell>
        </row>
        <row r="887">
          <cell r="X887" t="str">
            <v>POTTER_6_UNIT 1</v>
          </cell>
        </row>
        <row r="888">
          <cell r="X888" t="str">
            <v>POTTER_6_UNIT 2</v>
          </cell>
        </row>
        <row r="889">
          <cell r="X889" t="str">
            <v>POTTER_6_UNIT 3</v>
          </cell>
        </row>
        <row r="890">
          <cell r="X890" t="str">
            <v>POTTER_6_UNITS</v>
          </cell>
        </row>
        <row r="891">
          <cell r="X891" t="str">
            <v>POTTER_7_VECINO</v>
          </cell>
        </row>
        <row r="892">
          <cell r="X892" t="str">
            <v>PSWEET_1_STCRUZ</v>
          </cell>
        </row>
        <row r="893">
          <cell r="X893" t="str">
            <v>PSWEET_7_QFUNTS</v>
          </cell>
        </row>
        <row r="894">
          <cell r="X894" t="str">
            <v>PTLOMA_6_NTCCGN</v>
          </cell>
        </row>
        <row r="895">
          <cell r="X895" t="str">
            <v>PTLOMA_6_NTCQF</v>
          </cell>
        </row>
        <row r="896">
          <cell r="X896" t="str">
            <v>PWEST_1_UNIT</v>
          </cell>
        </row>
        <row r="897">
          <cell r="X897" t="str">
            <v>RALSTN_7_UNIT 1</v>
          </cell>
        </row>
        <row r="898">
          <cell r="X898" t="str">
            <v>RCKCRK_7_UNIT 1</v>
          </cell>
        </row>
        <row r="899">
          <cell r="X899" t="str">
            <v>RCKCRK_7_UNIT 2</v>
          </cell>
        </row>
        <row r="900">
          <cell r="X900" t="str">
            <v>RECTOR_2_KAWEAH</v>
          </cell>
        </row>
        <row r="901">
          <cell r="X901" t="str">
            <v>RECTOR_2_KAWH 1</v>
          </cell>
        </row>
        <row r="902">
          <cell r="X902" t="str">
            <v>RECTOR_2_QF</v>
          </cell>
        </row>
        <row r="903">
          <cell r="X903" t="str">
            <v>RECTOR_7_TULARE</v>
          </cell>
        </row>
        <row r="904">
          <cell r="X904" t="str">
            <v>REDBLF_6_GEN 1</v>
          </cell>
        </row>
        <row r="905">
          <cell r="X905" t="str">
            <v>REDBLF_6_GEN 10</v>
          </cell>
        </row>
        <row r="906">
          <cell r="X906" t="str">
            <v>REDBLF_6_GEN 11</v>
          </cell>
        </row>
        <row r="907">
          <cell r="X907" t="str">
            <v>REDBLF_6_GEN 12</v>
          </cell>
        </row>
        <row r="908">
          <cell r="X908" t="str">
            <v>REDBLF_6_GEN 13</v>
          </cell>
        </row>
        <row r="909">
          <cell r="X909" t="str">
            <v>REDBLF_6_GEN 14</v>
          </cell>
        </row>
        <row r="910">
          <cell r="X910" t="str">
            <v>REDBLF_6_GEN 15</v>
          </cell>
        </row>
        <row r="911">
          <cell r="X911" t="str">
            <v>REDBLF_6_GEN 16</v>
          </cell>
        </row>
        <row r="912">
          <cell r="X912" t="str">
            <v>REDBLF_6_GEN 2</v>
          </cell>
        </row>
        <row r="913">
          <cell r="X913" t="str">
            <v>REDBLF_6_GEN 3</v>
          </cell>
        </row>
        <row r="914">
          <cell r="X914" t="str">
            <v>REDBLF_6_GEN 4</v>
          </cell>
        </row>
        <row r="915">
          <cell r="X915" t="str">
            <v>REDBLF_6_GEN 5</v>
          </cell>
        </row>
        <row r="916">
          <cell r="X916" t="str">
            <v>REDBLF_6_GEN 6</v>
          </cell>
        </row>
        <row r="917">
          <cell r="X917" t="str">
            <v>REDBLF_6_GEN 7</v>
          </cell>
        </row>
        <row r="918">
          <cell r="X918" t="str">
            <v>REDBLF_6_GEN 8</v>
          </cell>
        </row>
        <row r="919">
          <cell r="X919" t="str">
            <v>REDBLF_6_GEN 9</v>
          </cell>
        </row>
        <row r="920">
          <cell r="X920" t="str">
            <v>REDBLF_6_UNIT</v>
          </cell>
        </row>
        <row r="921">
          <cell r="X921" t="str">
            <v>REDOND_7_UNIT 5</v>
          </cell>
        </row>
        <row r="922">
          <cell r="X922" t="str">
            <v>REDOND_7_UNIT 6</v>
          </cell>
        </row>
        <row r="923">
          <cell r="X923" t="str">
            <v>REDOND_7_UNIT 7</v>
          </cell>
        </row>
        <row r="924">
          <cell r="X924" t="str">
            <v>REDOND_7_UNIT 8</v>
          </cell>
        </row>
        <row r="925">
          <cell r="X925" t="str">
            <v>REEDLY_6_SOLAR</v>
          </cell>
        </row>
        <row r="926">
          <cell r="X926" t="str">
            <v>RHONDO_2_QF</v>
          </cell>
        </row>
        <row r="927">
          <cell r="X927" t="str">
            <v>RHONDO_6_PUENTE</v>
          </cell>
        </row>
        <row r="928">
          <cell r="X928" t="str">
            <v>RICHMN_7_BAYENV</v>
          </cell>
        </row>
        <row r="929">
          <cell r="X929" t="str">
            <v>RIOBRV_6_UNIT 1</v>
          </cell>
        </row>
        <row r="930">
          <cell r="X930" t="str">
            <v>RIOOSO_1_QF</v>
          </cell>
        </row>
        <row r="931">
          <cell r="X931" t="str">
            <v>RIVRBK_1_LNDFIL</v>
          </cell>
        </row>
        <row r="932">
          <cell r="X932" t="str">
            <v>ROLLIN_6_UNIT</v>
          </cell>
        </row>
        <row r="933">
          <cell r="X933" t="str">
            <v>ROSMDW_2_WIND1</v>
          </cell>
        </row>
        <row r="934">
          <cell r="X934" t="str">
            <v>RSMSLR_6_SOLAR1</v>
          </cell>
        </row>
        <row r="935">
          <cell r="X935" t="str">
            <v>RSMSLR_6_SOLAR2</v>
          </cell>
        </row>
        <row r="936">
          <cell r="X936" t="str">
            <v>RUSCTY_2_UNITS</v>
          </cell>
        </row>
        <row r="937">
          <cell r="X937" t="str">
            <v>RVRVEW_1_UNITA1</v>
          </cell>
        </row>
        <row r="938">
          <cell r="X938" t="str">
            <v>RVSIDE_2_RERCU3</v>
          </cell>
        </row>
        <row r="939">
          <cell r="X939" t="str">
            <v>RVSIDE_2_RERCU4</v>
          </cell>
        </row>
        <row r="940">
          <cell r="X940" t="str">
            <v>RVSIDE_6_RERCU1</v>
          </cell>
        </row>
        <row r="941">
          <cell r="X941" t="str">
            <v>RVSIDE_6_RERCU2</v>
          </cell>
        </row>
        <row r="942">
          <cell r="X942" t="str">
            <v>RVSIDE_6_SPRING</v>
          </cell>
        </row>
        <row r="943">
          <cell r="X943" t="str">
            <v>RVSIDE_7_SPRGU1</v>
          </cell>
        </row>
        <row r="944">
          <cell r="X944" t="str">
            <v>RVSIDE_7_SPRGU2</v>
          </cell>
        </row>
        <row r="945">
          <cell r="X945" t="str">
            <v>RVSIDE_7_SPRGU3</v>
          </cell>
        </row>
        <row r="946">
          <cell r="X946" t="str">
            <v>RVSIDE_7_SPRGU4</v>
          </cell>
        </row>
        <row r="947">
          <cell r="X947" t="str">
            <v>SALIRV_2_UNIT</v>
          </cell>
        </row>
        <row r="948">
          <cell r="X948" t="str">
            <v>SALTSP_7_UNIT 1</v>
          </cell>
        </row>
        <row r="949">
          <cell r="X949" t="str">
            <v>SALTSP_7_UNIT 2</v>
          </cell>
        </row>
        <row r="950">
          <cell r="X950" t="str">
            <v>SALTSP_7_UNITS</v>
          </cell>
        </row>
        <row r="951">
          <cell r="X951" t="str">
            <v>SAMPSN_6_KELCO1</v>
          </cell>
        </row>
        <row r="952">
          <cell r="X952" t="str">
            <v>SANITR_6_CTG1</v>
          </cell>
        </row>
        <row r="953">
          <cell r="X953" t="str">
            <v>SANITR_6_CTG2</v>
          </cell>
        </row>
        <row r="954">
          <cell r="X954" t="str">
            <v>SANITR_6_CTG3</v>
          </cell>
        </row>
        <row r="955">
          <cell r="X955" t="str">
            <v>SANITR_6_STG4</v>
          </cell>
        </row>
        <row r="956">
          <cell r="X956" t="str">
            <v>SANITR_6_UNITS</v>
          </cell>
        </row>
        <row r="957">
          <cell r="X957" t="str">
            <v>SANJOA_1_UNIT 1</v>
          </cell>
        </row>
        <row r="958">
          <cell r="X958" t="str">
            <v>SANLOB_1_LNDFIL</v>
          </cell>
        </row>
        <row r="959">
          <cell r="X959" t="str">
            <v>SANTFG_7_UNIT 1</v>
          </cell>
        </row>
        <row r="960">
          <cell r="X960" t="str">
            <v>SANTFG_7_UNIT 2</v>
          </cell>
        </row>
        <row r="961">
          <cell r="X961" t="str">
            <v>SANTFG_7_UNITS</v>
          </cell>
        </row>
        <row r="962">
          <cell r="X962" t="str">
            <v>SANTGO_6_COYOTE</v>
          </cell>
        </row>
        <row r="963">
          <cell r="X963" t="str">
            <v>SANWD_1_QF</v>
          </cell>
        </row>
        <row r="964">
          <cell r="X964" t="str">
            <v>SARGNT_2_UNIT</v>
          </cell>
        </row>
        <row r="965">
          <cell r="X965" t="str">
            <v>SAUGUS_2_TOLAND</v>
          </cell>
        </row>
        <row r="966">
          <cell r="X966" t="str">
            <v>SAUGUS_6_MWDFTH</v>
          </cell>
        </row>
        <row r="967">
          <cell r="X967" t="str">
            <v>SAUGUS_6_PTCHGN</v>
          </cell>
        </row>
        <row r="968">
          <cell r="X968" t="str">
            <v>SAUGUS_6_QF</v>
          </cell>
        </row>
        <row r="969">
          <cell r="X969" t="str">
            <v>SAUGUS_7_CHIQCN</v>
          </cell>
        </row>
        <row r="970">
          <cell r="X970" t="str">
            <v>SAUGUS_7_LOPEZ</v>
          </cell>
        </row>
        <row r="971">
          <cell r="X971" t="str">
            <v>SBERDO_2_PSP3</v>
          </cell>
        </row>
        <row r="972">
          <cell r="X972" t="str">
            <v>SBERDO_2_PSP4</v>
          </cell>
        </row>
        <row r="973">
          <cell r="X973" t="str">
            <v>SBERDO_2_QF</v>
          </cell>
        </row>
        <row r="974">
          <cell r="X974" t="str">
            <v>SBERDO_2_REDLND</v>
          </cell>
        </row>
        <row r="975">
          <cell r="X975" t="str">
            <v>SBERDO_2_RTS005</v>
          </cell>
        </row>
        <row r="976">
          <cell r="X976" t="str">
            <v>SBERDO_2_RTS007</v>
          </cell>
        </row>
        <row r="977">
          <cell r="X977" t="str">
            <v>SBERDO_2_SNTANA</v>
          </cell>
        </row>
        <row r="978">
          <cell r="X978" t="str">
            <v>SBERDO_6_MILLCK</v>
          </cell>
        </row>
        <row r="979">
          <cell r="X979" t="str">
            <v>SBERDO_7_CT3A</v>
          </cell>
        </row>
        <row r="980">
          <cell r="X980" t="str">
            <v>SBERDO_7_CT3B</v>
          </cell>
        </row>
        <row r="981">
          <cell r="X981" t="str">
            <v>SBERDO_7_CT4A</v>
          </cell>
        </row>
        <row r="982">
          <cell r="X982" t="str">
            <v>SBERDO_7_CT4B</v>
          </cell>
        </row>
        <row r="983">
          <cell r="X983" t="str">
            <v>SBERDO_7_STG3</v>
          </cell>
        </row>
        <row r="984">
          <cell r="X984" t="str">
            <v>SBERDO_7_STG4</v>
          </cell>
        </row>
        <row r="985">
          <cell r="X985" t="str">
            <v>SCHLTE_1_PL1X3</v>
          </cell>
        </row>
        <row r="986">
          <cell r="X986" t="str">
            <v>SCHLTE_1_UNITA1</v>
          </cell>
        </row>
        <row r="987">
          <cell r="X987" t="str">
            <v>SCHLTE_1_UNITA2</v>
          </cell>
        </row>
        <row r="988">
          <cell r="X988" t="str">
            <v>SCHNDR_1_FIVPTS</v>
          </cell>
        </row>
        <row r="989">
          <cell r="X989" t="str">
            <v>SCHNDR_1_WSTSDE</v>
          </cell>
        </row>
        <row r="990">
          <cell r="X990" t="str">
            <v>SEARLS_7_ARGUS</v>
          </cell>
        </row>
        <row r="991">
          <cell r="X991" t="str">
            <v>SEARLS_7_WESTEN</v>
          </cell>
        </row>
        <row r="992">
          <cell r="X992" t="str">
            <v>SEAWST_6_LAPOS</v>
          </cell>
        </row>
        <row r="993">
          <cell r="X993" t="str">
            <v>SEGS_1_SEGS2</v>
          </cell>
        </row>
        <row r="994">
          <cell r="X994" t="str">
            <v>SENTNL_2_CTG1</v>
          </cell>
        </row>
        <row r="995">
          <cell r="X995" t="str">
            <v>SENTNL_2_CTG2</v>
          </cell>
        </row>
        <row r="996">
          <cell r="X996" t="str">
            <v>SENTNL_2_CTG3</v>
          </cell>
        </row>
        <row r="997">
          <cell r="X997" t="str">
            <v>SENTNL_2_CTG4</v>
          </cell>
        </row>
        <row r="998">
          <cell r="X998" t="str">
            <v>SENTNL_2_CTG5</v>
          </cell>
        </row>
        <row r="999">
          <cell r="X999" t="str">
            <v>SENTNL_2_CTG6</v>
          </cell>
        </row>
        <row r="1000">
          <cell r="X1000" t="str">
            <v>SENTNL_2_CTG7</v>
          </cell>
        </row>
        <row r="1001">
          <cell r="X1001" t="str">
            <v>SENTNL_2_CTG8</v>
          </cell>
        </row>
        <row r="1002">
          <cell r="X1002" t="str">
            <v>SGREGY_6_SANGER</v>
          </cell>
        </row>
        <row r="1003">
          <cell r="X1003" t="str">
            <v>SHELRF_1_UNITS</v>
          </cell>
        </row>
        <row r="1004">
          <cell r="X1004" t="str">
            <v>SHELRF_7_UNIT 1</v>
          </cell>
        </row>
        <row r="1005">
          <cell r="X1005" t="str">
            <v>SHELRF_7_UNIT 2</v>
          </cell>
        </row>
        <row r="1006">
          <cell r="X1006" t="str">
            <v>SHELRF_7_UNIT 3</v>
          </cell>
        </row>
        <row r="1007">
          <cell r="X1007" t="str">
            <v>SIERRA_1_UNITS</v>
          </cell>
        </row>
        <row r="1008">
          <cell r="X1008" t="str">
            <v>SISQUC_1_SMARIA</v>
          </cell>
        </row>
        <row r="1009">
          <cell r="X1009" t="str">
            <v>SJOSEA_7_SJCONV</v>
          </cell>
        </row>
        <row r="1010">
          <cell r="X1010" t="str">
            <v>SLSTR1_2_SOLAR1</v>
          </cell>
        </row>
        <row r="1011">
          <cell r="X1011" t="str">
            <v>SLSTR1_2_SOLR1A</v>
          </cell>
        </row>
        <row r="1012">
          <cell r="X1012" t="str">
            <v>SLSTR2_2_SOLAR2</v>
          </cell>
        </row>
        <row r="1013">
          <cell r="X1013" t="str">
            <v>SLUISP_2_UNIT 1</v>
          </cell>
        </row>
        <row r="1014">
          <cell r="X1014" t="str">
            <v>SLUISP_2_UNIT 2</v>
          </cell>
        </row>
        <row r="1015">
          <cell r="X1015" t="str">
            <v>SLUISP_2_UNIT 3</v>
          </cell>
        </row>
        <row r="1016">
          <cell r="X1016" t="str">
            <v>SLUISP_2_UNIT 4</v>
          </cell>
        </row>
        <row r="1017">
          <cell r="X1017" t="str">
            <v>SLUISP_2_UNIT 5</v>
          </cell>
        </row>
        <row r="1018">
          <cell r="X1018" t="str">
            <v>SLUISP_2_UNIT 6</v>
          </cell>
        </row>
        <row r="1019">
          <cell r="X1019" t="str">
            <v>SLUISP_2_UNIT 7</v>
          </cell>
        </row>
        <row r="1020">
          <cell r="X1020" t="str">
            <v>SLUISP_2_UNIT 8</v>
          </cell>
        </row>
        <row r="1021">
          <cell r="X1021" t="str">
            <v>SLUISP_2_UNITS</v>
          </cell>
        </row>
        <row r="1022">
          <cell r="X1022" t="str">
            <v>SLVRPK_7_SPP</v>
          </cell>
        </row>
        <row r="1023">
          <cell r="X1023" t="str">
            <v>SLYCRK_1_UNIT 1</v>
          </cell>
        </row>
        <row r="1024">
          <cell r="X1024" t="str">
            <v>SMARQF_1_UNIT 1</v>
          </cell>
        </row>
        <row r="1025">
          <cell r="X1025" t="str">
            <v>SMPAND_7_UNIT</v>
          </cell>
        </row>
        <row r="1026">
          <cell r="X1026" t="str">
            <v>SMPRIP_1_SMPSON</v>
          </cell>
        </row>
        <row r="1027">
          <cell r="X1027" t="str">
            <v>SMRCOS_6_LNDFIL</v>
          </cell>
        </row>
        <row r="1028">
          <cell r="X1028" t="str">
            <v>SMRCOS_6_UNIT 1</v>
          </cell>
        </row>
        <row r="1029">
          <cell r="X1029" t="str">
            <v>SMUDGO_7_UNIT 1</v>
          </cell>
        </row>
        <row r="1030">
          <cell r="X1030" t="str">
            <v>SNCLRA_2_HOWLNG</v>
          </cell>
        </row>
        <row r="1031">
          <cell r="X1031" t="str">
            <v>SNCLRA_6_OXGEN</v>
          </cell>
        </row>
        <row r="1032">
          <cell r="X1032" t="str">
            <v>SNCLRA_6_PROCGN</v>
          </cell>
        </row>
        <row r="1033">
          <cell r="X1033" t="str">
            <v>SNCLRA_6_QF</v>
          </cell>
        </row>
        <row r="1034">
          <cell r="X1034" t="str">
            <v>SNCLRA_6_WILLMT</v>
          </cell>
        </row>
        <row r="1035">
          <cell r="X1035" t="str">
            <v>SNDBAR_7_UNIT 1</v>
          </cell>
        </row>
        <row r="1036">
          <cell r="X1036" t="str">
            <v>SNMALF_6_UNITS</v>
          </cell>
        </row>
        <row r="1037">
          <cell r="X1037" t="str">
            <v>SOLDAD_1_SLDPRS</v>
          </cell>
        </row>
        <row r="1038">
          <cell r="X1038" t="str">
            <v>SOUTH_2_UNIT</v>
          </cell>
        </row>
        <row r="1039">
          <cell r="X1039" t="str">
            <v>SPAULD_6_UNIT 1</v>
          </cell>
        </row>
        <row r="1040">
          <cell r="X1040" t="str">
            <v>SPAULD_6_UNIT 2</v>
          </cell>
        </row>
        <row r="1041">
          <cell r="X1041" t="str">
            <v>SPAULD_6_UNIT 3</v>
          </cell>
        </row>
        <row r="1042">
          <cell r="X1042" t="str">
            <v>SPAULD_6_UNIT12</v>
          </cell>
        </row>
        <row r="1043">
          <cell r="X1043" t="str">
            <v>SPBURN_2_UNIT 1</v>
          </cell>
        </row>
        <row r="1044">
          <cell r="X1044" t="str">
            <v>SPBURN_7_SNOWMT</v>
          </cell>
        </row>
        <row r="1045">
          <cell r="X1045" t="str">
            <v>SPI LI_2_UNIT 1</v>
          </cell>
        </row>
        <row r="1046">
          <cell r="X1046" t="str">
            <v>SPIAND_1_UNIT</v>
          </cell>
        </row>
        <row r="1047">
          <cell r="X1047" t="str">
            <v>SPICER_1_UNIT 1</v>
          </cell>
        </row>
        <row r="1048">
          <cell r="X1048" t="str">
            <v>SPICER_1_UNIT 2</v>
          </cell>
        </row>
        <row r="1049">
          <cell r="X1049" t="str">
            <v>SPICER_1_UNIT 3</v>
          </cell>
        </row>
        <row r="1050">
          <cell r="X1050" t="str">
            <v>SPICER_1_UNITS</v>
          </cell>
        </row>
        <row r="1051">
          <cell r="X1051" t="str">
            <v>SPIFBD_1_PL1X2</v>
          </cell>
        </row>
        <row r="1052">
          <cell r="X1052" t="str">
            <v>SPQUIN_6_SRPCQU</v>
          </cell>
        </row>
        <row r="1053">
          <cell r="X1053" t="str">
            <v>SPRGAP_1_UNIT 1</v>
          </cell>
        </row>
        <row r="1054">
          <cell r="X1054" t="str">
            <v>SPRGVL_2_QF</v>
          </cell>
        </row>
        <row r="1055">
          <cell r="X1055" t="str">
            <v>SPRGVL_2_TULE</v>
          </cell>
        </row>
        <row r="1056">
          <cell r="X1056" t="str">
            <v>SPRGVL_2_TULESC</v>
          </cell>
        </row>
        <row r="1057">
          <cell r="X1057" t="str">
            <v>SPSUSN_6_UNIT</v>
          </cell>
        </row>
        <row r="1058">
          <cell r="X1058" t="str">
            <v>SRINTL_6_UNIT</v>
          </cell>
        </row>
        <row r="1059">
          <cell r="X1059" t="str">
            <v>STANIS_7_UNIT 1</v>
          </cell>
        </row>
        <row r="1060">
          <cell r="X1060" t="str">
            <v>STAT B_6_SOLTRB</v>
          </cell>
        </row>
        <row r="1061">
          <cell r="X1061" t="str">
            <v>STAUFF_1_UNIT</v>
          </cell>
        </row>
        <row r="1062">
          <cell r="X1062" t="str">
            <v>STIGCT_2_LODI</v>
          </cell>
        </row>
        <row r="1063">
          <cell r="X1063" t="str">
            <v>STNRES_1_UNIT</v>
          </cell>
        </row>
        <row r="1064">
          <cell r="X1064" t="str">
            <v>STOILS_1_UNITS</v>
          </cell>
        </row>
        <row r="1065">
          <cell r="X1065" t="str">
            <v>STOREY_7_MDRCHW</v>
          </cell>
        </row>
        <row r="1066">
          <cell r="X1066" t="str">
            <v>STRMVW_7_SDSU B</v>
          </cell>
        </row>
        <row r="1067">
          <cell r="X1067" t="str">
            <v>STRMVW_7_SDSU C</v>
          </cell>
        </row>
        <row r="1068">
          <cell r="X1068" t="str">
            <v>STROUD_6_SOLAR</v>
          </cell>
        </row>
        <row r="1069">
          <cell r="X1069" t="str">
            <v>SUISUN_7_CTYFAI</v>
          </cell>
        </row>
        <row r="1070">
          <cell r="X1070" t="str">
            <v>SUNNY_1_UNIT</v>
          </cell>
        </row>
        <row r="1071">
          <cell r="X1071" t="str">
            <v>SUNRIS_2_PL1X3</v>
          </cell>
        </row>
        <row r="1072">
          <cell r="X1072" t="str">
            <v>SUNRIS_2_UNIT 1</v>
          </cell>
        </row>
        <row r="1073">
          <cell r="X1073" t="str">
            <v>SUNRIS_2_UNIT 2</v>
          </cell>
        </row>
        <row r="1074">
          <cell r="X1074" t="str">
            <v>SUNRIS_2_UNIT 3</v>
          </cell>
        </row>
        <row r="1075">
          <cell r="X1075" t="str">
            <v>SUNSET_2_UNIT A</v>
          </cell>
        </row>
        <row r="1076">
          <cell r="X1076" t="str">
            <v>SUNSET_2_UNIT B</v>
          </cell>
        </row>
        <row r="1077">
          <cell r="X1077" t="str">
            <v>SUNSET_2_UNIT C</v>
          </cell>
        </row>
        <row r="1078">
          <cell r="X1078" t="str">
            <v>SUNSET_2_UNITS</v>
          </cell>
        </row>
        <row r="1079">
          <cell r="X1079" t="str">
            <v>SUNSHN_2_LNDFL</v>
          </cell>
        </row>
        <row r="1080">
          <cell r="X1080" t="str">
            <v>SUNSHN_2_LNDFL1</v>
          </cell>
        </row>
        <row r="1081">
          <cell r="X1081" t="str">
            <v>SUNSHN_2_LNDFL2</v>
          </cell>
        </row>
        <row r="1082">
          <cell r="X1082" t="str">
            <v>SUNSHN_2_LNDFL3</v>
          </cell>
        </row>
        <row r="1083">
          <cell r="X1083" t="str">
            <v>SUNSHN_2_LNDFL4</v>
          </cell>
        </row>
        <row r="1084">
          <cell r="X1084" t="str">
            <v>SUNSHN_2_LNDFL5</v>
          </cell>
        </row>
        <row r="1085">
          <cell r="X1085" t="str">
            <v>SUTTER_2_CTG1</v>
          </cell>
        </row>
        <row r="1086">
          <cell r="X1086" t="str">
            <v>SUTTER_2_CTG2</v>
          </cell>
        </row>
        <row r="1087">
          <cell r="X1087" t="str">
            <v>SUTTER_2_PL1X3</v>
          </cell>
        </row>
        <row r="1088">
          <cell r="X1088" t="str">
            <v>SUTTER_2_STG</v>
          </cell>
        </row>
        <row r="1089">
          <cell r="X1089" t="str">
            <v>SYCAMR_2_UNIT 1</v>
          </cell>
        </row>
        <row r="1090">
          <cell r="X1090" t="str">
            <v>SYCAMR_2_UNIT 2</v>
          </cell>
        </row>
        <row r="1091">
          <cell r="X1091" t="str">
            <v>SYCAMR_2_UNIT 3</v>
          </cell>
        </row>
        <row r="1092">
          <cell r="X1092" t="str">
            <v>SYCAMR_2_UNIT 4</v>
          </cell>
        </row>
        <row r="1093">
          <cell r="X1093" t="str">
            <v>SYLMAR_2_LDWP</v>
          </cell>
        </row>
        <row r="1094">
          <cell r="X1094" t="str">
            <v>TANHIL_6_SOLART</v>
          </cell>
        </row>
        <row r="1095">
          <cell r="X1095" t="str">
            <v>TBLMTN_6_QF</v>
          </cell>
        </row>
        <row r="1096">
          <cell r="X1096" t="str">
            <v>TEMBLR_7_WELLPT</v>
          </cell>
        </row>
        <row r="1097">
          <cell r="X1097" t="str">
            <v>TENGEN_2_PL1X2</v>
          </cell>
        </row>
        <row r="1098">
          <cell r="X1098" t="str">
            <v>TENGEN_6_UNIT 1</v>
          </cell>
        </row>
        <row r="1099">
          <cell r="X1099" t="str">
            <v>TENGEN_6_UNIT 2</v>
          </cell>
        </row>
        <row r="1100">
          <cell r="X1100" t="str">
            <v>TERMEX_2_PL1X3</v>
          </cell>
        </row>
        <row r="1101">
          <cell r="X1101" t="str">
            <v>TESLA_1_QF</v>
          </cell>
        </row>
        <row r="1102">
          <cell r="X1102" t="str">
            <v>THERMA_2_UNIT 1</v>
          </cell>
        </row>
        <row r="1103">
          <cell r="X1103" t="str">
            <v>THERMA_2_UNIT 2</v>
          </cell>
        </row>
        <row r="1104">
          <cell r="X1104" t="str">
            <v>THERMA_2_UNIT 3</v>
          </cell>
        </row>
        <row r="1105">
          <cell r="X1105" t="str">
            <v>THERMA_2_UNIT 4</v>
          </cell>
        </row>
        <row r="1106">
          <cell r="X1106" t="str">
            <v>THMENG_1_UNIT 1</v>
          </cell>
        </row>
        <row r="1107">
          <cell r="X1107" t="str">
            <v>TIDWTR_2_UNIT 1</v>
          </cell>
        </row>
        <row r="1108">
          <cell r="X1108" t="str">
            <v>TIDWTR_2_UNIT 2</v>
          </cell>
        </row>
        <row r="1109">
          <cell r="X1109" t="str">
            <v>TIDWTR_2_UNIT 3</v>
          </cell>
        </row>
        <row r="1110">
          <cell r="X1110" t="str">
            <v>TIDWTR_2_UNITS</v>
          </cell>
        </row>
        <row r="1111">
          <cell r="X1111" t="str">
            <v>TIFFNY_1_DILLON</v>
          </cell>
        </row>
        <row r="1112">
          <cell r="X1112" t="str">
            <v>TIGRCK_7_UNIT 1</v>
          </cell>
        </row>
        <row r="1113">
          <cell r="X1113" t="str">
            <v>TIGRCK_7_UNIT 2</v>
          </cell>
        </row>
        <row r="1114">
          <cell r="X1114" t="str">
            <v>TIGRCK_7_UNITS</v>
          </cell>
        </row>
        <row r="1115">
          <cell r="X1115" t="str">
            <v>TKOPWR_2_UNIT</v>
          </cell>
        </row>
        <row r="1116">
          <cell r="X1116" t="str">
            <v>TMPLTN_2_SOLAR</v>
          </cell>
        </row>
        <row r="1117">
          <cell r="X1117" t="str">
            <v>TOADTW_6_UNIT</v>
          </cell>
        </row>
        <row r="1118">
          <cell r="X1118" t="str">
            <v>TOPAZ_2_SOLAR</v>
          </cell>
        </row>
        <row r="1119">
          <cell r="X1119" t="str">
            <v>TULLCK_7_UNIT 1</v>
          </cell>
        </row>
        <row r="1120">
          <cell r="X1120" t="str">
            <v>TULLCK_7_UNIT 2</v>
          </cell>
        </row>
        <row r="1121">
          <cell r="X1121" t="str">
            <v>TULLCK_7_UNIT 3</v>
          </cell>
        </row>
        <row r="1122">
          <cell r="X1122" t="str">
            <v>TULLCK_7_UNITS</v>
          </cell>
        </row>
        <row r="1123">
          <cell r="X1123" t="str">
            <v>TUPMAN_1_BIOGAS</v>
          </cell>
        </row>
        <row r="1124">
          <cell r="X1124" t="str">
            <v>TWISSL_6_SOLAR</v>
          </cell>
        </row>
        <row r="1125">
          <cell r="X1125" t="str">
            <v>TXMCKT_6_UNIT</v>
          </cell>
        </row>
        <row r="1126">
          <cell r="X1126" t="str">
            <v>UCMTG_7_UCSD1</v>
          </cell>
        </row>
        <row r="1127">
          <cell r="X1127" t="str">
            <v>UCMTG_7_UCSD2</v>
          </cell>
        </row>
        <row r="1128">
          <cell r="X1128" t="str">
            <v>UKIAH_7_LAKEMN</v>
          </cell>
        </row>
        <row r="1129">
          <cell r="X1129" t="str">
            <v>ULTOGL_1_POSO</v>
          </cell>
        </row>
        <row r="1130">
          <cell r="X1130" t="str">
            <v>ULTPCH_1_UNIT 1</v>
          </cell>
        </row>
        <row r="1131">
          <cell r="X1131" t="str">
            <v>ULTPFR_1_UNIT 1</v>
          </cell>
        </row>
        <row r="1132">
          <cell r="X1132" t="str">
            <v>ULTRCK_2_UNIT</v>
          </cell>
        </row>
        <row r="1133">
          <cell r="X1133" t="str">
            <v>UNCHEM_1_UNIT</v>
          </cell>
        </row>
        <row r="1134">
          <cell r="X1134" t="str">
            <v>UNOCAL_1_UNIT 1</v>
          </cell>
        </row>
        <row r="1135">
          <cell r="X1135" t="str">
            <v>UNOCAL_1_UNIT 2</v>
          </cell>
        </row>
        <row r="1136">
          <cell r="X1136" t="str">
            <v>UNOCAL_1_UNIT 3</v>
          </cell>
        </row>
        <row r="1137">
          <cell r="X1137" t="str">
            <v>UNOCAL_1_UNITS</v>
          </cell>
        </row>
        <row r="1138">
          <cell r="X1138" t="str">
            <v>UNTDQF_7_UNITS</v>
          </cell>
        </row>
        <row r="1139">
          <cell r="X1139" t="str">
            <v>UNVRSY_1_UNIT 1</v>
          </cell>
        </row>
        <row r="1140">
          <cell r="X1140" t="str">
            <v>URBAN_6_NMED1</v>
          </cell>
        </row>
        <row r="1141">
          <cell r="X1141" t="str">
            <v>USWND1_2_UNITS</v>
          </cell>
        </row>
        <row r="1142">
          <cell r="X1142" t="str">
            <v>USWND2_1_UNITS</v>
          </cell>
        </row>
        <row r="1143">
          <cell r="X1143" t="str">
            <v>USWND4_2_UNITS</v>
          </cell>
        </row>
        <row r="1144">
          <cell r="X1144" t="str">
            <v>USWNDR_2_SMUD</v>
          </cell>
        </row>
        <row r="1145">
          <cell r="X1145" t="str">
            <v>USWNDR_2_SMUD2</v>
          </cell>
        </row>
        <row r="1146">
          <cell r="X1146" t="str">
            <v>USWNDR_2_UNITS</v>
          </cell>
        </row>
        <row r="1147">
          <cell r="X1147" t="str">
            <v>USWPFK_6_FRICK</v>
          </cell>
        </row>
        <row r="1148">
          <cell r="X1148" t="str">
            <v>USWPJR_2_UNITS</v>
          </cell>
        </row>
        <row r="1149">
          <cell r="X1149" t="str">
            <v>VACADX_1_NAS</v>
          </cell>
        </row>
        <row r="1150">
          <cell r="X1150" t="str">
            <v>VACADX_1_QF</v>
          </cell>
        </row>
        <row r="1151">
          <cell r="X1151" t="str">
            <v>VACADX_1_SOLAR</v>
          </cell>
        </row>
        <row r="1152">
          <cell r="X1152" t="str">
            <v>VACADX_1_UNITA1</v>
          </cell>
        </row>
        <row r="1153">
          <cell r="X1153" t="str">
            <v>VALLEY_5_PERRIS</v>
          </cell>
        </row>
        <row r="1154">
          <cell r="X1154" t="str">
            <v>VALLEY_5_REDMTN</v>
          </cell>
        </row>
        <row r="1155">
          <cell r="X1155" t="str">
            <v>VALLEY_5_RTS044</v>
          </cell>
        </row>
        <row r="1156">
          <cell r="X1156" t="str">
            <v>VALLEY_7_BADLND</v>
          </cell>
        </row>
        <row r="1157">
          <cell r="X1157" t="str">
            <v>VALLEY_7_UNITA1</v>
          </cell>
        </row>
        <row r="1158">
          <cell r="X1158" t="str">
            <v>VEDDER_1_SEKERN</v>
          </cell>
        </row>
        <row r="1159">
          <cell r="X1159" t="str">
            <v>VERNON_6_GONZL1</v>
          </cell>
        </row>
        <row r="1160">
          <cell r="X1160" t="str">
            <v>VERNON_6_GONZL2</v>
          </cell>
        </row>
        <row r="1161">
          <cell r="X1161" t="str">
            <v>VERNON_6_MALBRG</v>
          </cell>
        </row>
        <row r="1162">
          <cell r="X1162" t="str">
            <v>VERNON_7_CTG1</v>
          </cell>
        </row>
        <row r="1163">
          <cell r="X1163" t="str">
            <v>VERNON_7_CTG2</v>
          </cell>
        </row>
        <row r="1164">
          <cell r="X1164" t="str">
            <v>VERNON_7_STG3</v>
          </cell>
        </row>
        <row r="1165">
          <cell r="X1165" t="str">
            <v>VESTAL_2_KERN</v>
          </cell>
        </row>
        <row r="1166">
          <cell r="X1166" t="str">
            <v>VESTAL_2_RTS042</v>
          </cell>
        </row>
        <row r="1167">
          <cell r="X1167" t="str">
            <v>VESTAL_2_WELLHD</v>
          </cell>
        </row>
        <row r="1168">
          <cell r="X1168" t="str">
            <v>VESTAL_6_KERNU1</v>
          </cell>
        </row>
        <row r="1169">
          <cell r="X1169" t="str">
            <v>VESTAL_6_KERNU2</v>
          </cell>
        </row>
        <row r="1170">
          <cell r="X1170" t="str">
            <v>VESTAL_6_QF</v>
          </cell>
        </row>
        <row r="1171">
          <cell r="X1171" t="str">
            <v>VESTAL_6_ULTRGN</v>
          </cell>
        </row>
        <row r="1172">
          <cell r="X1172" t="str">
            <v>VESTAL_6_WDFIRE</v>
          </cell>
        </row>
        <row r="1173">
          <cell r="X1173" t="str">
            <v>VICTOR_1_EXSLRA</v>
          </cell>
        </row>
        <row r="1174">
          <cell r="X1174" t="str">
            <v>VICTOR_1_EXSLRB</v>
          </cell>
        </row>
        <row r="1175">
          <cell r="X1175" t="str">
            <v>VICTOR_1_QF</v>
          </cell>
        </row>
        <row r="1176">
          <cell r="X1176" t="str">
            <v>VICTOR_1_SLRHES</v>
          </cell>
        </row>
        <row r="1177">
          <cell r="X1177" t="str">
            <v>VICTOR_1_SOLAR1</v>
          </cell>
        </row>
        <row r="1178">
          <cell r="X1178" t="str">
            <v>VILLPK_2_VALLYV</v>
          </cell>
        </row>
        <row r="1179">
          <cell r="X1179" t="str">
            <v>VILLPK_6_MWDYOR</v>
          </cell>
        </row>
        <row r="1180">
          <cell r="X1180" t="str">
            <v>VINCNT_2_QF</v>
          </cell>
        </row>
        <row r="1181">
          <cell r="X1181" t="str">
            <v>VINCNT_2_WESTWD</v>
          </cell>
        </row>
        <row r="1182">
          <cell r="X1182" t="str">
            <v>VISTA_2_FCELL</v>
          </cell>
        </row>
        <row r="1183">
          <cell r="X1183" t="str">
            <v>VISTA_2_RIALTO</v>
          </cell>
        </row>
        <row r="1184">
          <cell r="X1184" t="str">
            <v>VISTA_6_QF</v>
          </cell>
        </row>
        <row r="1185">
          <cell r="X1185" t="str">
            <v>VLCNTR_6_VCSLR1</v>
          </cell>
        </row>
        <row r="1186">
          <cell r="X1186" t="str">
            <v>VLCNTR_6_VCSLR2</v>
          </cell>
        </row>
        <row r="1187">
          <cell r="X1187" t="str">
            <v>VLYHOM_7_SSJID</v>
          </cell>
        </row>
        <row r="1188">
          <cell r="X1188" t="str">
            <v>VOLTA_2_UNIT 1</v>
          </cell>
        </row>
        <row r="1189">
          <cell r="X1189" t="str">
            <v>VOLTA_2_UNIT 2</v>
          </cell>
        </row>
        <row r="1190">
          <cell r="X1190" t="str">
            <v>VOLTA_6_DIGHYD</v>
          </cell>
        </row>
        <row r="1191">
          <cell r="X1191" t="str">
            <v>VOLTA_7_BAILEY</v>
          </cell>
        </row>
        <row r="1192">
          <cell r="X1192" t="str">
            <v>VOLTA_7_QFUNTS</v>
          </cell>
        </row>
        <row r="1193">
          <cell r="X1193" t="str">
            <v>WADHAM_6_UNIT</v>
          </cell>
        </row>
        <row r="1194">
          <cell r="X1194" t="str">
            <v>WALCRK_2_CTG1</v>
          </cell>
        </row>
        <row r="1195">
          <cell r="X1195" t="str">
            <v>WALCRK_2_CTG2</v>
          </cell>
        </row>
        <row r="1196">
          <cell r="X1196" t="str">
            <v>WALCRK_2_CTG3</v>
          </cell>
        </row>
        <row r="1197">
          <cell r="X1197" t="str">
            <v>WALCRK_2_CTG4</v>
          </cell>
        </row>
        <row r="1198">
          <cell r="X1198" t="str">
            <v>WALCRK_2_CTG5</v>
          </cell>
        </row>
        <row r="1199">
          <cell r="X1199" t="str">
            <v>WALNUT_2_SOLAR</v>
          </cell>
        </row>
        <row r="1200">
          <cell r="X1200" t="str">
            <v>WALNUT_6_HILLGEN</v>
          </cell>
        </row>
        <row r="1201">
          <cell r="X1201" t="str">
            <v>WALNUT_7_WCOVCT</v>
          </cell>
        </row>
        <row r="1202">
          <cell r="X1202" t="str">
            <v>WALNUT_7_WCOVST</v>
          </cell>
        </row>
        <row r="1203">
          <cell r="X1203" t="str">
            <v>WARNE_2_UNIT</v>
          </cell>
        </row>
        <row r="1204">
          <cell r="X1204" t="str">
            <v>WARNE_2_UNIT 1</v>
          </cell>
        </row>
        <row r="1205">
          <cell r="X1205" t="str">
            <v>WARNE_2_UNIT 2</v>
          </cell>
        </row>
        <row r="1206">
          <cell r="X1206" t="str">
            <v>WAUKNA_1_SOLAR</v>
          </cell>
        </row>
        <row r="1207">
          <cell r="X1207" t="str">
            <v>WDFRDF_2_UNITS</v>
          </cell>
        </row>
        <row r="1208">
          <cell r="X1208" t="str">
            <v>WDLEAF_7_UNIT 1</v>
          </cell>
        </row>
        <row r="1209">
          <cell r="X1209" t="str">
            <v>WEBER_6_FORWRD</v>
          </cell>
        </row>
        <row r="1210">
          <cell r="X1210" t="str">
            <v>WESTPT_2_UNIT</v>
          </cell>
        </row>
        <row r="1211">
          <cell r="X1211" t="str">
            <v>WFRESN_1_SOLAR</v>
          </cell>
        </row>
        <row r="1212">
          <cell r="X1212" t="str">
            <v>WHEATL_6_LNDFIL</v>
          </cell>
        </row>
        <row r="1213">
          <cell r="X1213" t="str">
            <v>WHTWTR_1_WINDA1</v>
          </cell>
        </row>
        <row r="1214">
          <cell r="X1214" t="str">
            <v>WINAMD_6_UNIT 1</v>
          </cell>
        </row>
        <row r="1215">
          <cell r="X1215" t="str">
            <v>WINAMD_6_UNIT 2</v>
          </cell>
        </row>
        <row r="1216">
          <cell r="X1216" t="str">
            <v>WISE_1_UNIT 1</v>
          </cell>
        </row>
        <row r="1217">
          <cell r="X1217" t="str">
            <v>WISE_1_UNIT 2</v>
          </cell>
        </row>
        <row r="1218">
          <cell r="X1218" t="str">
            <v>WISHON_6_UNIT 1</v>
          </cell>
        </row>
        <row r="1219">
          <cell r="X1219" t="str">
            <v>WISHON_6_UNIT 2</v>
          </cell>
        </row>
        <row r="1220">
          <cell r="X1220" t="str">
            <v>WISHON_6_UNIT 3</v>
          </cell>
        </row>
        <row r="1221">
          <cell r="X1221" t="str">
            <v>WISHON_6_UNIT 4</v>
          </cell>
        </row>
        <row r="1222">
          <cell r="X1222" t="str">
            <v>WISHON_6_UNITS</v>
          </cell>
        </row>
        <row r="1223">
          <cell r="X1223" t="str">
            <v>WLLWCR_6_CEDRFL</v>
          </cell>
        </row>
        <row r="1224">
          <cell r="X1224" t="str">
            <v>WNDMAS_2_UNIT 1</v>
          </cell>
        </row>
        <row r="1225">
          <cell r="X1225" t="str">
            <v>WNDSTR_2_WIND</v>
          </cell>
        </row>
        <row r="1226">
          <cell r="X1226" t="str">
            <v>WNDSTR_2_WIND1</v>
          </cell>
        </row>
        <row r="1227">
          <cell r="X1227" t="str">
            <v>WNDSTR_2_WIND2</v>
          </cell>
        </row>
        <row r="1228">
          <cell r="X1228" t="str">
            <v>WOLFSK_1_UNITA1</v>
          </cell>
        </row>
        <row r="1229">
          <cell r="X1229" t="str">
            <v>WRGHTP_7_AMENGY</v>
          </cell>
        </row>
        <row r="1230">
          <cell r="X1230" t="str">
            <v>WSENGY_1_UNIT 1</v>
          </cell>
        </row>
        <row r="1231">
          <cell r="X1231" t="str">
            <v>YUBACT_1_SUNSWT</v>
          </cell>
        </row>
        <row r="1232">
          <cell r="X1232" t="str">
            <v>YUBACT_6_UNITA1</v>
          </cell>
        </row>
        <row r="1233">
          <cell r="X1233" t="str">
            <v>ZANKER_1_UNIT 1</v>
          </cell>
        </row>
        <row r="1234">
          <cell r="X1234" t="str">
            <v>ZANKER_1_UNIT 2</v>
          </cell>
        </row>
        <row r="1235">
          <cell r="X1235" t="str">
            <v>ZOND_6_UNIT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RA_Entry_Form"/>
      <sheetName val="List_Data"/>
    </sheetNames>
    <sheetDataSet>
      <sheetData sheetId="0"/>
      <sheetData sheetId="1"/>
      <sheetData sheetId="2">
        <row r="2">
          <cell r="D2" t="str">
            <v>3PR - 3 Phases Renewable Energy</v>
          </cell>
        </row>
        <row r="3">
          <cell r="D3" t="str">
            <v>AGER - Agera Energy</v>
          </cell>
        </row>
        <row r="4">
          <cell r="D4" t="str">
            <v>APM - American PowerNet Management</v>
          </cell>
        </row>
        <row r="5">
          <cell r="D5" t="str">
            <v>AVCE - Apple Valley Clean Energy</v>
          </cell>
        </row>
        <row r="6">
          <cell r="D6" t="str">
            <v>CES - Calpine Energy Solutions</v>
          </cell>
        </row>
        <row r="7">
          <cell r="D7" t="str">
            <v>CPA - Calpine Power America</v>
          </cell>
        </row>
        <row r="8">
          <cell r="D8" t="str">
            <v>COBA - City of Baldwin Park</v>
          </cell>
        </row>
        <row r="9">
          <cell r="D9" t="str">
            <v>COCO - City of Commerce</v>
          </cell>
        </row>
        <row r="10">
          <cell r="D10" t="str">
            <v>COPA - City of Palmdale</v>
          </cell>
        </row>
        <row r="11">
          <cell r="D11" t="str">
            <v>COPO - City of Pomona</v>
          </cell>
        </row>
        <row r="12">
          <cell r="D12" t="str">
            <v>COHA - City of Hanford</v>
          </cell>
        </row>
        <row r="13">
          <cell r="D13" t="str">
            <v>LACC - Clean Power Alliance of Southern California</v>
          </cell>
        </row>
        <row r="14">
          <cell r="D14" t="str">
            <v>CPSF - CleanPowerSF</v>
          </cell>
        </row>
        <row r="15">
          <cell r="D15" t="str">
            <v>CEM1 - Commercial Energy of California</v>
          </cell>
        </row>
        <row r="16">
          <cell r="D16" t="str">
            <v>CNE - Constellation NewEnergy</v>
          </cell>
        </row>
        <row r="17">
          <cell r="D17" t="str">
            <v>DCE - Desert Community Energy</v>
          </cell>
        </row>
        <row r="18">
          <cell r="D18" t="str">
            <v>DEB - Direct Energy Business</v>
          </cell>
        </row>
        <row r="19">
          <cell r="D19" t="str">
            <v>DES - Direct Energy Services</v>
          </cell>
        </row>
        <row r="20">
          <cell r="D20" t="str">
            <v>EBCE - East Bay Community Energy</v>
          </cell>
        </row>
        <row r="21">
          <cell r="D21" t="str">
            <v>EIPS - EDF Trading</v>
          </cell>
        </row>
        <row r="22">
          <cell r="D22" t="str">
            <v>GECA - Gexa Energy California</v>
          </cell>
        </row>
        <row r="23">
          <cell r="D23" t="str">
            <v>CEI - Just Energy Solution</v>
          </cell>
        </row>
        <row r="24">
          <cell r="D24" t="str">
            <v>KCCP - King City Community Power</v>
          </cell>
        </row>
        <row r="25">
          <cell r="D25" t="str">
            <v>LCE - Lancaster Choice Energy</v>
          </cell>
        </row>
        <row r="26">
          <cell r="D26" t="str">
            <v>LPDE - Liberty Power Delaware</v>
          </cell>
        </row>
        <row r="27">
          <cell r="D27" t="str">
            <v>LPH - Liberty Power Holdings</v>
          </cell>
        </row>
        <row r="28">
          <cell r="D28" t="str">
            <v>MPG - Mansfield Power and Gas</v>
          </cell>
        </row>
        <row r="29">
          <cell r="D29" t="str">
            <v>MCE - Marin Clean Energy</v>
          </cell>
        </row>
        <row r="30">
          <cell r="D30" t="str">
            <v>MBCP - Monterey Bay Community Power Authority</v>
          </cell>
        </row>
        <row r="31">
          <cell r="D31" t="str">
            <v>PGE - Pacific Gas &amp; Electric</v>
          </cell>
        </row>
        <row r="32">
          <cell r="D32" t="str">
            <v>PALP - Palmco Power CA</v>
          </cell>
        </row>
        <row r="33">
          <cell r="D33" t="str">
            <v>PCEA - Peninsula Clean Energy Authority</v>
          </cell>
        </row>
        <row r="34">
          <cell r="D34" t="str">
            <v>PRIM - Pico Rivera Innovative Municipal Energy</v>
          </cell>
        </row>
        <row r="35">
          <cell r="D35" t="str">
            <v>PPG - Pilot Power Group</v>
          </cell>
        </row>
        <row r="36">
          <cell r="D36" t="str">
            <v>PION - Pioneer Community Energy</v>
          </cell>
        </row>
        <row r="37">
          <cell r="D37" t="str">
            <v>PRAX - Praxair Plainfield</v>
          </cell>
        </row>
        <row r="38">
          <cell r="D38" t="str">
            <v>RMEA - Rancho Mirage Energy Authority</v>
          </cell>
        </row>
        <row r="39">
          <cell r="D39" t="str">
            <v>RCEA - Redwood Coast Energy Authority</v>
          </cell>
        </row>
        <row r="40">
          <cell r="D40" t="str">
            <v>SDGE - San Diego Gas &amp; Electric</v>
          </cell>
        </row>
        <row r="41">
          <cell r="D41" t="str">
            <v>SJP - San Jacinto Power</v>
          </cell>
        </row>
        <row r="42">
          <cell r="D42" t="str">
            <v>SJCE - San Jose Clean Energy</v>
          </cell>
        </row>
        <row r="43">
          <cell r="D43" t="str">
            <v>SENA - Shell Energy North America</v>
          </cell>
        </row>
        <row r="44">
          <cell r="D44" t="str">
            <v>SVCE - Silicon Valley Clean Energy Authority</v>
          </cell>
        </row>
        <row r="45">
          <cell r="D45" t="str">
            <v>COSB - Solana Energy Alliance</v>
          </cell>
        </row>
        <row r="46">
          <cell r="D46" t="str">
            <v xml:space="preserve">SCP - Sonoma Clean Power Authority </v>
          </cell>
        </row>
        <row r="47">
          <cell r="D47" t="str">
            <v>SCE - Southern California Edison</v>
          </cell>
        </row>
        <row r="48">
          <cell r="D48" t="str">
            <v>TCEM - Tenaska California Energy Marketing</v>
          </cell>
        </row>
        <row r="49">
          <cell r="D49" t="str">
            <v>TPS - Tenaska Power Services</v>
          </cell>
        </row>
        <row r="50">
          <cell r="D50" t="str">
            <v>UCOP - The Regents of the University of California</v>
          </cell>
        </row>
        <row r="51">
          <cell r="D51" t="str">
            <v>TNG - Tiger Natural Gas</v>
          </cell>
        </row>
        <row r="52">
          <cell r="D52" t="str">
            <v>VCEA - Valley Clean Energy Alliance</v>
          </cell>
        </row>
        <row r="53">
          <cell r="D53" t="str">
            <v>WCES - Western Community Energy of Seven Cities</v>
          </cell>
        </row>
        <row r="54">
          <cell r="D54" t="str">
            <v>YEPE - YEP Energy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eader Descriptions"/>
      <sheetName val="2019 NQC List"/>
      <sheetName val="2019 Other"/>
      <sheetName val="2019 Technology Factors"/>
      <sheetName val="List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tion"/>
      <sheetName val="Request Type 1-2"/>
      <sheetName val="Request Type 3-5"/>
      <sheetName val="Lists"/>
      <sheetName val="Sheet1"/>
    </sheetNames>
    <sheetDataSet>
      <sheetData sheetId="0" refreshError="1"/>
      <sheetData sheetId="1" refreshError="1"/>
      <sheetData sheetId="2" refreshError="1"/>
      <sheetData sheetId="3">
        <row r="11">
          <cell r="B11" t="str">
            <v>CAISO System</v>
          </cell>
        </row>
        <row r="12">
          <cell r="B12" t="str">
            <v>Big Creek-Ventura</v>
          </cell>
        </row>
        <row r="13">
          <cell r="B13" t="str">
            <v>Bay Area</v>
          </cell>
        </row>
        <row r="14">
          <cell r="B14" t="str">
            <v>Fresno</v>
          </cell>
        </row>
        <row r="15">
          <cell r="B15" t="str">
            <v>Humboldt</v>
          </cell>
        </row>
        <row r="16">
          <cell r="B16" t="str">
            <v>Kern</v>
          </cell>
        </row>
        <row r="17">
          <cell r="B17" t="str">
            <v>LA Basin</v>
          </cell>
        </row>
        <row r="18">
          <cell r="B18" t="str">
            <v>NCNB</v>
          </cell>
        </row>
        <row r="19">
          <cell r="B19" t="str">
            <v>San Diego-IV</v>
          </cell>
        </row>
        <row r="20">
          <cell r="B20" t="str">
            <v>Sierra</v>
          </cell>
        </row>
        <row r="21">
          <cell r="B21" t="str">
            <v>Stockton</v>
          </cell>
        </row>
        <row r="28">
          <cell r="B28" t="str">
            <v>North</v>
          </cell>
        </row>
        <row r="29">
          <cell r="B29" t="str">
            <v>South</v>
          </cell>
        </row>
        <row r="36">
          <cell r="B36" t="str">
            <v>Yes</v>
          </cell>
        </row>
        <row r="37">
          <cell r="B37" t="str">
            <v>No</v>
          </cell>
        </row>
      </sheetData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tion"/>
      <sheetName val="Request Type 1-2"/>
      <sheetName val="Request Type 3-5"/>
      <sheetName val="Lists"/>
    </sheetNames>
    <sheetDataSet>
      <sheetData sheetId="0" refreshError="1"/>
      <sheetData sheetId="1" refreshError="1"/>
      <sheetData sheetId="2" refreshError="1"/>
      <sheetData sheetId="3">
        <row r="11">
          <cell r="B11" t="str">
            <v>CAISO System</v>
          </cell>
        </row>
        <row r="12">
          <cell r="B12" t="str">
            <v>Big Creek-Ventura</v>
          </cell>
        </row>
        <row r="13">
          <cell r="B13" t="str">
            <v>Bay Area</v>
          </cell>
        </row>
        <row r="14">
          <cell r="B14" t="str">
            <v>Fresno</v>
          </cell>
        </row>
        <row r="15">
          <cell r="B15" t="str">
            <v>Humboldt</v>
          </cell>
        </row>
        <row r="16">
          <cell r="B16" t="str">
            <v>Kern</v>
          </cell>
        </row>
        <row r="17">
          <cell r="B17" t="str">
            <v>LA Basin</v>
          </cell>
        </row>
        <row r="18">
          <cell r="B18" t="str">
            <v>NCNB</v>
          </cell>
        </row>
        <row r="19">
          <cell r="B19" t="str">
            <v>San Diego-IV</v>
          </cell>
        </row>
        <row r="20">
          <cell r="B20" t="str">
            <v>Sierra</v>
          </cell>
        </row>
        <row r="21">
          <cell r="B21" t="str">
            <v>Stockton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min Info"/>
      <sheetName val="RA Capacity"/>
      <sheetName val="Lists"/>
      <sheetName val="Sheet1"/>
      <sheetName val="Other"/>
      <sheetName val="Resources"/>
      <sheetName val="Flexible RA Capacity"/>
      <sheetName val="PRM For Annual RA"/>
    </sheetNames>
    <sheetDataSet>
      <sheetData sheetId="0"/>
      <sheetData sheetId="1"/>
      <sheetData sheetId="2">
        <row r="6">
          <cell r="A6" t="str">
            <v>D</v>
          </cell>
        </row>
        <row r="7">
          <cell r="A7" t="str">
            <v>S</v>
          </cell>
        </row>
        <row r="8">
          <cell r="A8" t="str">
            <v>N</v>
          </cell>
        </row>
      </sheetData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Certification"/>
      <sheetName val="ID and Local Area"/>
      <sheetName val="LSE Allocations"/>
      <sheetName val=" Summary"/>
      <sheetName val="I_Local_Res"/>
      <sheetName val="II_Addnl Local Resource List"/>
      <sheetName val="III_Committed Flexible_res"/>
      <sheetName val="2018 EFC"/>
    </sheetNames>
    <sheetDataSet>
      <sheetData sheetId="0" refreshError="1"/>
      <sheetData sheetId="1" refreshError="1"/>
      <sheetData sheetId="2">
        <row r="2">
          <cell r="A2" t="str">
            <v xml:space="preserve"> </v>
          </cell>
        </row>
        <row r="3">
          <cell r="A3" t="str">
            <v>7STDRD_1_SOLAR1</v>
          </cell>
        </row>
        <row r="4">
          <cell r="A4" t="str">
            <v>ACACIA_6_SOLAR</v>
          </cell>
        </row>
        <row r="5">
          <cell r="A5" t="str">
            <v>ADERA_1_SOLAR1</v>
          </cell>
        </row>
        <row r="6">
          <cell r="A6" t="str">
            <v>ADLIN_1_UNITS</v>
          </cell>
        </row>
        <row r="7">
          <cell r="A7" t="str">
            <v>ADMEST_6_SOLAR</v>
          </cell>
        </row>
        <row r="8">
          <cell r="A8" t="str">
            <v>ADOBEE_1_SOLAR</v>
          </cell>
        </row>
        <row r="9">
          <cell r="A9" t="str">
            <v>AGRICO_6_PL3N5</v>
          </cell>
        </row>
        <row r="10">
          <cell r="A10" t="str">
            <v>AGRICO_7_UNIT</v>
          </cell>
        </row>
        <row r="11">
          <cell r="A11" t="str">
            <v>AGUCAL_5_SOLAR1</v>
          </cell>
        </row>
        <row r="12">
          <cell r="A12" t="str">
            <v>ALAMIT_7_UNIT 1</v>
          </cell>
        </row>
        <row r="13">
          <cell r="A13" t="str">
            <v>ALAMIT_7_UNIT 2</v>
          </cell>
        </row>
        <row r="14">
          <cell r="A14" t="str">
            <v>ALAMIT_7_UNIT 3</v>
          </cell>
        </row>
        <row r="15">
          <cell r="A15" t="str">
            <v>ALAMIT_7_UNIT 4</v>
          </cell>
        </row>
        <row r="16">
          <cell r="A16" t="str">
            <v>ALAMIT_7_UNIT 5</v>
          </cell>
        </row>
        <row r="17">
          <cell r="A17" t="str">
            <v>ALAMIT_7_UNIT 6</v>
          </cell>
        </row>
        <row r="18">
          <cell r="A18" t="str">
            <v>ALAMO_6_UNIT</v>
          </cell>
        </row>
        <row r="19">
          <cell r="A19" t="str">
            <v>ALLGNY_6_HYDRO1</v>
          </cell>
        </row>
        <row r="20">
          <cell r="A20" t="str">
            <v>ALMEGT_1_UNIT 1</v>
          </cell>
        </row>
        <row r="21">
          <cell r="A21" t="str">
            <v>ALMEGT_1_UNIT 2</v>
          </cell>
        </row>
        <row r="22">
          <cell r="A22" t="str">
            <v>ALPSLR_1_NTHSLR</v>
          </cell>
          <cell r="F22" t="str">
            <v>RA Contract</v>
          </cell>
        </row>
        <row r="23">
          <cell r="A23" t="str">
            <v>ALPSLR_1_SPSSLR</v>
          </cell>
          <cell r="F23" t="str">
            <v>Wraparound</v>
          </cell>
        </row>
        <row r="24">
          <cell r="A24" t="str">
            <v>ALT6DN_2_WIND7</v>
          </cell>
        </row>
        <row r="25">
          <cell r="A25" t="str">
            <v>ALT6DS_2_WIND9</v>
          </cell>
        </row>
        <row r="26">
          <cell r="A26" t="str">
            <v>ALTA3A_2_CPCE4</v>
          </cell>
        </row>
        <row r="27">
          <cell r="A27" t="str">
            <v>ALTA3A_2_CPCE5</v>
          </cell>
        </row>
        <row r="28">
          <cell r="A28" t="str">
            <v>ALTA3A_2_CPCE8</v>
          </cell>
        </row>
        <row r="29">
          <cell r="A29" t="str">
            <v>ALTA4A_2_CPCW1</v>
          </cell>
        </row>
        <row r="30">
          <cell r="A30" t="str">
            <v>ALTA4B_2_CPCW2</v>
          </cell>
        </row>
        <row r="31">
          <cell r="A31" t="str">
            <v>ALTA4B_2_CPCW3</v>
          </cell>
        </row>
        <row r="32">
          <cell r="A32" t="str">
            <v>ALTA4B_2_CPCW6</v>
          </cell>
        </row>
        <row r="33">
          <cell r="A33" t="str">
            <v>ALTA6B_2_WIND11</v>
          </cell>
        </row>
        <row r="34">
          <cell r="A34" t="str">
            <v>ALTA6E_2_WIND10</v>
          </cell>
        </row>
        <row r="35">
          <cell r="A35" t="str">
            <v>ALTWD_1_QF</v>
          </cell>
        </row>
        <row r="36">
          <cell r="A36" t="str">
            <v>ANAHM_2_CANYN1</v>
          </cell>
        </row>
        <row r="37">
          <cell r="A37" t="str">
            <v>ANAHM_2_CANYN2</v>
          </cell>
        </row>
        <row r="38">
          <cell r="A38" t="str">
            <v>ANAHM_2_CANYN3</v>
          </cell>
        </row>
        <row r="39">
          <cell r="A39" t="str">
            <v>ANAHM_2_CANYN4</v>
          </cell>
        </row>
        <row r="40">
          <cell r="A40" t="str">
            <v>ANAHM_7_CT</v>
          </cell>
        </row>
        <row r="41">
          <cell r="A41" t="str">
            <v>ANTLPE_2_QF</v>
          </cell>
        </row>
        <row r="42">
          <cell r="A42" t="str">
            <v>APLHIL_1_SLABCK</v>
          </cell>
        </row>
        <row r="43">
          <cell r="A43" t="str">
            <v>ARBWD_6_QF</v>
          </cell>
        </row>
        <row r="44">
          <cell r="A44" t="str">
            <v>ARCOGN_2_UNITS</v>
          </cell>
        </row>
        <row r="45">
          <cell r="A45" t="str">
            <v>ARVINN_6_ORION1</v>
          </cell>
        </row>
        <row r="46">
          <cell r="A46" t="str">
            <v>ARVINN_6_ORION2</v>
          </cell>
        </row>
        <row r="47">
          <cell r="A47" t="str">
            <v>ASTORA_2_SOLAR1</v>
          </cell>
        </row>
        <row r="48">
          <cell r="A48" t="str">
            <v>ASTORA_2_SOLAR2</v>
          </cell>
        </row>
        <row r="49">
          <cell r="A49" t="str">
            <v>ATWEL2_1_SOLAR1</v>
          </cell>
        </row>
        <row r="50">
          <cell r="A50" t="str">
            <v>ATWELL_1_SOLAR</v>
          </cell>
        </row>
        <row r="51">
          <cell r="A51" t="str">
            <v>AVENAL_6_AVPARK</v>
          </cell>
        </row>
        <row r="52">
          <cell r="A52" t="str">
            <v>AVENAL_6_AVSLR1</v>
          </cell>
        </row>
        <row r="53">
          <cell r="A53" t="str">
            <v>AVENAL_6_AVSLR2</v>
          </cell>
        </row>
        <row r="54">
          <cell r="A54" t="str">
            <v>AVENAL_6_SANDDG</v>
          </cell>
        </row>
        <row r="55">
          <cell r="A55" t="str">
            <v>AVENAL_6_SUNCTY</v>
          </cell>
        </row>
        <row r="56">
          <cell r="A56" t="str">
            <v>AVSOLR_2_SOLAR</v>
          </cell>
        </row>
        <row r="57">
          <cell r="A57" t="str">
            <v>BALCHS_7_UNIT 1</v>
          </cell>
        </row>
        <row r="58">
          <cell r="A58" t="str">
            <v>BALCHS_7_UNIT 2</v>
          </cell>
        </row>
        <row r="59">
          <cell r="A59" t="str">
            <v>BALCHS_7_UNIT 3</v>
          </cell>
        </row>
        <row r="60">
          <cell r="A60" t="str">
            <v>BANGOR_6_HYDRO</v>
          </cell>
        </row>
        <row r="61">
          <cell r="A61" t="str">
            <v>BANKPP_2_NSPIN</v>
          </cell>
        </row>
        <row r="62">
          <cell r="A62" t="str">
            <v>BARRE_2_QF</v>
          </cell>
        </row>
        <row r="63">
          <cell r="A63" t="str">
            <v>BARRE_6_PEAKER</v>
          </cell>
        </row>
        <row r="64">
          <cell r="A64" t="str">
            <v>BASICE_2_UNITS</v>
          </cell>
        </row>
        <row r="65">
          <cell r="A65" t="str">
            <v>BDGRCK_1_UNITS</v>
          </cell>
        </row>
        <row r="66">
          <cell r="A66" t="str">
            <v>BEARDS_7_UNIT 1</v>
          </cell>
        </row>
        <row r="67">
          <cell r="A67" t="str">
            <v>BEARMT_1_UNIT</v>
          </cell>
        </row>
        <row r="68">
          <cell r="A68" t="str">
            <v>BELDEN_7_UNIT 1</v>
          </cell>
        </row>
        <row r="69">
          <cell r="A69" t="str">
            <v>BIGCRK_2_EXESWD</v>
          </cell>
        </row>
        <row r="70">
          <cell r="A70" t="str">
            <v>BIGCRK_7_DAM7</v>
          </cell>
        </row>
        <row r="71">
          <cell r="A71" t="str">
            <v>BIGCRK_7_MAMRES</v>
          </cell>
        </row>
        <row r="72">
          <cell r="A72" t="str">
            <v>BIGSKY_2_SOLAR1</v>
          </cell>
        </row>
        <row r="73">
          <cell r="A73" t="str">
            <v>BIGSKY_2_SOLAR2</v>
          </cell>
        </row>
        <row r="74">
          <cell r="A74" t="str">
            <v>BIGSKY_2_SOLAR3</v>
          </cell>
        </row>
        <row r="75">
          <cell r="A75" t="str">
            <v>BIGSKY_2_SOLAR4</v>
          </cell>
        </row>
        <row r="76">
          <cell r="A76" t="str">
            <v>BIGSKY_2_SOLAR5</v>
          </cell>
        </row>
        <row r="77">
          <cell r="A77" t="str">
            <v>BIGSKY_2_SOLAR6</v>
          </cell>
        </row>
        <row r="78">
          <cell r="A78" t="str">
            <v>BIGSKY_2_SOLAR7</v>
          </cell>
        </row>
        <row r="79">
          <cell r="A79" t="str">
            <v>BIOMAS_1_UNIT 1</v>
          </cell>
        </row>
        <row r="80">
          <cell r="A80" t="str">
            <v>BISHOP_1_ALAMO</v>
          </cell>
        </row>
        <row r="81">
          <cell r="A81" t="str">
            <v>BISHOP_1_UNITS</v>
          </cell>
        </row>
        <row r="82">
          <cell r="A82" t="str">
            <v>BKRFLD_2_SOLAR1</v>
          </cell>
        </row>
        <row r="83">
          <cell r="A83" t="str">
            <v>BLACK_7_UNIT 1</v>
          </cell>
        </row>
        <row r="84">
          <cell r="A84" t="str">
            <v>BLACK_7_UNIT 2</v>
          </cell>
        </row>
        <row r="85">
          <cell r="A85" t="str">
            <v>BLAST_1_WIND</v>
          </cell>
        </row>
        <row r="86">
          <cell r="A86" t="str">
            <v>BLCKBT_2_STONEY</v>
          </cell>
        </row>
        <row r="87">
          <cell r="A87" t="str">
            <v>BLCKWL_6_SOLAR1</v>
          </cell>
        </row>
        <row r="88">
          <cell r="A88" t="str">
            <v>BLKCRK_2_SOLAR1</v>
          </cell>
        </row>
        <row r="89">
          <cell r="A89" t="str">
            <v>BLM_2_UNITS</v>
          </cell>
        </row>
        <row r="90">
          <cell r="A90" t="str">
            <v>BLYTHE_1_SOLAR1</v>
          </cell>
        </row>
        <row r="91">
          <cell r="A91" t="str">
            <v>BLYTHE_1_SOLAR2</v>
          </cell>
        </row>
        <row r="92">
          <cell r="A92" t="str">
            <v>BNNIEN_7_ALTAPH</v>
          </cell>
        </row>
        <row r="93">
          <cell r="A93" t="str">
            <v>BOGUE_1_UNITA1</v>
          </cell>
        </row>
        <row r="94">
          <cell r="A94" t="str">
            <v>BORDER_6_UNITA1</v>
          </cell>
        </row>
        <row r="95">
          <cell r="A95" t="str">
            <v>BOWMN_6_HYDRO</v>
          </cell>
        </row>
        <row r="96">
          <cell r="A96" t="str">
            <v>BOWMN_6_UNIT</v>
          </cell>
        </row>
        <row r="97">
          <cell r="A97" t="str">
            <v>BRDGVL_7_BAKER</v>
          </cell>
        </row>
        <row r="98">
          <cell r="A98" t="str">
            <v>BRDSLD_2_HIWIND</v>
          </cell>
        </row>
        <row r="99">
          <cell r="A99" t="str">
            <v>BRDSLD_2_MTZUM2</v>
          </cell>
        </row>
        <row r="100">
          <cell r="A100" t="str">
            <v>BRDSLD_2_MTZUMA</v>
          </cell>
        </row>
        <row r="101">
          <cell r="A101" t="str">
            <v>BRDSLD_2_SHILO1</v>
          </cell>
        </row>
        <row r="102">
          <cell r="A102" t="str">
            <v>BRDSLD_2_SHILO2</v>
          </cell>
        </row>
        <row r="103">
          <cell r="A103" t="str">
            <v>BRDSLD_2_SHLO3A</v>
          </cell>
        </row>
        <row r="104">
          <cell r="A104" t="str">
            <v>BRDSLD_2_SHLO3B</v>
          </cell>
        </row>
        <row r="105">
          <cell r="A105" t="str">
            <v>BREGGO_6_DEGRSL</v>
          </cell>
        </row>
        <row r="106">
          <cell r="A106" t="str">
            <v>BREGGO_6_SOLAR</v>
          </cell>
        </row>
        <row r="107">
          <cell r="A107" t="str">
            <v>BRODIE_2_WIND</v>
          </cell>
        </row>
        <row r="108">
          <cell r="A108" t="str">
            <v>BUCKBL_2_PL1X3</v>
          </cell>
        </row>
        <row r="109">
          <cell r="A109" t="str">
            <v>BUCKCK_2_HYDRO</v>
          </cell>
        </row>
        <row r="110">
          <cell r="A110" t="str">
            <v>BUCKCK_7_OAKFLT</v>
          </cell>
        </row>
        <row r="111">
          <cell r="A111" t="str">
            <v>BUCKCK_7_PL1X2</v>
          </cell>
        </row>
        <row r="112">
          <cell r="A112" t="str">
            <v>BUCKWD_1_NPALM1</v>
          </cell>
        </row>
        <row r="113">
          <cell r="A113" t="str">
            <v>BUCKWD_1_QF</v>
          </cell>
        </row>
        <row r="114">
          <cell r="A114" t="str">
            <v>BUCKWD_7_WINTCV</v>
          </cell>
        </row>
        <row r="115">
          <cell r="A115" t="str">
            <v>BURNYF_2_UNIT 1</v>
          </cell>
        </row>
        <row r="116">
          <cell r="A116" t="str">
            <v>BUTTVL_7_UNIT 1</v>
          </cell>
        </row>
        <row r="117">
          <cell r="A117" t="str">
            <v>CABZON_1_WINDA1</v>
          </cell>
        </row>
        <row r="118">
          <cell r="A118" t="str">
            <v>CALFTN_2_SOLAR</v>
          </cell>
        </row>
        <row r="119">
          <cell r="A119" t="str">
            <v>CALGEN_1_UNITS</v>
          </cell>
        </row>
        <row r="120">
          <cell r="A120" t="str">
            <v>CALPIN_1_AGNEW</v>
          </cell>
        </row>
        <row r="121">
          <cell r="A121" t="str">
            <v>CAMCHE_1_PL1X3</v>
          </cell>
        </row>
        <row r="122">
          <cell r="A122" t="str">
            <v>CAMLOT_2_SOLAR1</v>
          </cell>
        </row>
        <row r="123">
          <cell r="A123" t="str">
            <v>CAMLOT_2_SOLAR2</v>
          </cell>
        </row>
        <row r="124">
          <cell r="A124" t="str">
            <v>CAMPFW_7_FARWST</v>
          </cell>
        </row>
        <row r="125">
          <cell r="A125" t="str">
            <v>CANTUA_1_SOLAR</v>
          </cell>
        </row>
        <row r="126">
          <cell r="A126" t="str">
            <v>CAPMAD_1_UNIT 1</v>
          </cell>
        </row>
        <row r="127">
          <cell r="A127" t="str">
            <v>CAPWD_1_QF</v>
          </cell>
        </row>
        <row r="128">
          <cell r="A128" t="str">
            <v>CARBOU_7_PL2X3</v>
          </cell>
        </row>
        <row r="129">
          <cell r="A129" t="str">
            <v>CARBOU_7_PL4X5</v>
          </cell>
        </row>
        <row r="130">
          <cell r="A130" t="str">
            <v>CARBOU_7_UNIT 1</v>
          </cell>
        </row>
        <row r="131">
          <cell r="A131" t="str">
            <v>CATLNA_2_SOLAR</v>
          </cell>
        </row>
        <row r="132">
          <cell r="A132" t="str">
            <v>CATLNA_2_SOLAR2</v>
          </cell>
        </row>
        <row r="133">
          <cell r="A133" t="str">
            <v>CAVLSR_2_BSOLAR</v>
          </cell>
        </row>
        <row r="134">
          <cell r="A134" t="str">
            <v>CAVLSR_2_RSOLAR</v>
          </cell>
        </row>
        <row r="135">
          <cell r="A135" t="str">
            <v>CAYTNO_2_VASCO</v>
          </cell>
        </row>
        <row r="136">
          <cell r="A136" t="str">
            <v>CBRLLO_6_PLSTP1</v>
          </cell>
        </row>
        <row r="137">
          <cell r="A137" t="str">
            <v>CCRITA_7_RPPCHF</v>
          </cell>
        </row>
        <row r="138">
          <cell r="A138" t="str">
            <v>CDWR07_2_GEN</v>
          </cell>
        </row>
        <row r="139">
          <cell r="A139" t="str">
            <v>CEDRCK_6_UNIT</v>
          </cell>
        </row>
        <row r="140">
          <cell r="A140" t="str">
            <v>CEDUCR_2_SOLAR1</v>
          </cell>
        </row>
        <row r="141">
          <cell r="A141" t="str">
            <v>CEDUCR_2_SOLAR2</v>
          </cell>
        </row>
        <row r="142">
          <cell r="A142" t="str">
            <v>CEDUCR_2_SOLAR3</v>
          </cell>
        </row>
        <row r="143">
          <cell r="A143" t="str">
            <v>CEDUCR_2_SOLAR4</v>
          </cell>
        </row>
        <row r="144">
          <cell r="A144" t="str">
            <v>CENTER_2_QF</v>
          </cell>
        </row>
        <row r="145">
          <cell r="A145" t="str">
            <v>CENTER_2_RHONDO</v>
          </cell>
        </row>
        <row r="146">
          <cell r="A146" t="str">
            <v>CENTER_2_SOLAR1</v>
          </cell>
        </row>
        <row r="147">
          <cell r="A147" t="str">
            <v>CENTER_6_PEAKER</v>
          </cell>
        </row>
        <row r="148">
          <cell r="A148" t="str">
            <v>CENTRY_6_PL1X4</v>
          </cell>
        </row>
        <row r="149">
          <cell r="A149" t="str">
            <v>CHALK_1_UNIT</v>
          </cell>
        </row>
        <row r="150">
          <cell r="A150" t="str">
            <v>CHEVCD_6_UNIT</v>
          </cell>
        </row>
        <row r="151">
          <cell r="A151" t="str">
            <v>CHEVCO_6_UNIT 1</v>
          </cell>
        </row>
        <row r="152">
          <cell r="A152" t="str">
            <v>CHEVCO_6_UNIT 2</v>
          </cell>
        </row>
        <row r="153">
          <cell r="A153" t="str">
            <v>CHEVCY_1_UNIT</v>
          </cell>
        </row>
        <row r="154">
          <cell r="A154" t="str">
            <v>CHEVMN_2_UNITS</v>
          </cell>
        </row>
        <row r="155">
          <cell r="A155" t="str">
            <v>CHICPK_7_UNIT 1</v>
          </cell>
        </row>
        <row r="156">
          <cell r="A156" t="str">
            <v>CHILLS_1_SYCENG</v>
          </cell>
        </row>
        <row r="157">
          <cell r="A157" t="str">
            <v>CHILLS_7_UNITA1</v>
          </cell>
        </row>
        <row r="158">
          <cell r="A158" t="str">
            <v>CHINO_2_APEBT1</v>
          </cell>
        </row>
        <row r="159">
          <cell r="A159" t="str">
            <v>CHINO_2_JURUPA</v>
          </cell>
        </row>
        <row r="160">
          <cell r="A160" t="str">
            <v>CHINO_2_QF</v>
          </cell>
        </row>
        <row r="161">
          <cell r="A161" t="str">
            <v>CHINO_2_SASOLR</v>
          </cell>
        </row>
        <row r="162">
          <cell r="A162" t="str">
            <v>CHINO_2_SOLAR</v>
          </cell>
        </row>
        <row r="163">
          <cell r="A163" t="str">
            <v>CHINO_2_SOLAR2</v>
          </cell>
        </row>
        <row r="164">
          <cell r="A164" t="str">
            <v>CHINO_6_CIMGEN</v>
          </cell>
        </row>
        <row r="165">
          <cell r="A165" t="str">
            <v>CHINO_6_SMPPAP</v>
          </cell>
        </row>
        <row r="166">
          <cell r="A166" t="str">
            <v>CHINO_7_MILIKN</v>
          </cell>
        </row>
        <row r="167">
          <cell r="A167" t="str">
            <v>CHWCHL_1_BIOMAS</v>
          </cell>
        </row>
        <row r="168">
          <cell r="A168" t="str">
            <v>CHWCHL_1_UNIT</v>
          </cell>
        </row>
        <row r="169">
          <cell r="A169" t="str">
            <v>CLOVDL_1_SOLAR</v>
          </cell>
        </row>
        <row r="170">
          <cell r="A170" t="str">
            <v>CLOVER_2_UNIT</v>
          </cell>
        </row>
        <row r="171">
          <cell r="A171" t="str">
            <v>CLRKRD_6_LIMESD</v>
          </cell>
        </row>
        <row r="172">
          <cell r="A172" t="str">
            <v>CLRMTK_1_QF</v>
          </cell>
        </row>
        <row r="173">
          <cell r="A173" t="str">
            <v>CNTNLA_2_SOLAR1</v>
          </cell>
        </row>
        <row r="174">
          <cell r="A174" t="str">
            <v>CNTNLA_2_SOLAR2</v>
          </cell>
        </row>
        <row r="175">
          <cell r="A175" t="str">
            <v>CNTRVL_6_UNIT</v>
          </cell>
        </row>
        <row r="176">
          <cell r="A176" t="str">
            <v>COCOPP_2_CTG1</v>
          </cell>
        </row>
        <row r="177">
          <cell r="A177" t="str">
            <v>COCOPP_2_CTG2</v>
          </cell>
        </row>
        <row r="178">
          <cell r="A178" t="str">
            <v>COCOPP_2_CTG3</v>
          </cell>
        </row>
        <row r="179">
          <cell r="A179" t="str">
            <v>COCOPP_2_CTG4</v>
          </cell>
        </row>
        <row r="180">
          <cell r="A180" t="str">
            <v>COCOSB_6_SOLAR</v>
          </cell>
        </row>
        <row r="181">
          <cell r="A181" t="str">
            <v>COGNAT_1_UNIT</v>
          </cell>
        </row>
        <row r="182">
          <cell r="A182" t="str">
            <v>COLEMN_2_UNIT</v>
          </cell>
        </row>
        <row r="183">
          <cell r="A183" t="str">
            <v>COLGAT_7_UNIT 1</v>
          </cell>
        </row>
        <row r="184">
          <cell r="A184" t="str">
            <v>COLGAT_7_UNIT 2</v>
          </cell>
        </row>
        <row r="185">
          <cell r="A185" t="str">
            <v>COLTON_6_AGUAM1</v>
          </cell>
        </row>
        <row r="186">
          <cell r="A186" t="str">
            <v>COLUSA_2_PL1X3</v>
          </cell>
        </row>
        <row r="187">
          <cell r="A187" t="str">
            <v>COLVIL_7_PL1X2</v>
          </cell>
        </row>
        <row r="188">
          <cell r="A188" t="str">
            <v>CONTAN_1_UNIT</v>
          </cell>
        </row>
        <row r="189">
          <cell r="A189" t="str">
            <v>CONTRL_1_CASAD1</v>
          </cell>
        </row>
        <row r="190">
          <cell r="A190" t="str">
            <v>CONTRL_1_CASAD3</v>
          </cell>
        </row>
        <row r="191">
          <cell r="A191" t="str">
            <v>CONTRL_1_LUNDY</v>
          </cell>
        </row>
        <row r="192">
          <cell r="A192" t="str">
            <v>CONTRL_1_OXBOW</v>
          </cell>
        </row>
        <row r="193">
          <cell r="A193" t="str">
            <v>CONTRL_1_POOLE</v>
          </cell>
        </row>
        <row r="194">
          <cell r="A194" t="str">
            <v>CONTRL_1_QF</v>
          </cell>
        </row>
        <row r="195">
          <cell r="A195" t="str">
            <v>CONTRL_1_RUSHCK</v>
          </cell>
        </row>
        <row r="196">
          <cell r="A196" t="str">
            <v>COPMT2_2_SOLAR2</v>
          </cell>
        </row>
        <row r="197">
          <cell r="A197" t="str">
            <v>COPMT4_2_SOLAR4</v>
          </cell>
        </row>
        <row r="198">
          <cell r="A198" t="str">
            <v>COPMTN_2_CM10</v>
          </cell>
        </row>
        <row r="199">
          <cell r="A199" t="str">
            <v>COPMTN_2_SOLAR1</v>
          </cell>
        </row>
        <row r="200">
          <cell r="A200" t="str">
            <v>CORCAN_1_SOLAR1</v>
          </cell>
        </row>
        <row r="201">
          <cell r="A201" t="str">
            <v>CORCAN_1_SOLAR2</v>
          </cell>
        </row>
        <row r="202">
          <cell r="A202" t="str">
            <v>CORONS_2_SOLAR</v>
          </cell>
        </row>
        <row r="203">
          <cell r="A203" t="str">
            <v>CORONS_6_CLRWTR</v>
          </cell>
        </row>
        <row r="204">
          <cell r="A204" t="str">
            <v>CORRAL_6_SJOAQN</v>
          </cell>
        </row>
        <row r="205">
          <cell r="A205" t="str">
            <v>COTTLE_2_FRNKNH</v>
          </cell>
        </row>
        <row r="206">
          <cell r="A206" t="str">
            <v>COVERD_2_HCKHY1</v>
          </cell>
        </row>
        <row r="207">
          <cell r="A207" t="str">
            <v>COVERD_2_MCKHY1</v>
          </cell>
        </row>
        <row r="208">
          <cell r="A208" t="str">
            <v>COVERD_2_QFUNTS</v>
          </cell>
        </row>
        <row r="209">
          <cell r="A209" t="str">
            <v>COVERD_2_RCKHY1</v>
          </cell>
        </row>
        <row r="210">
          <cell r="A210" t="str">
            <v>COWCRK_2_UNIT</v>
          </cell>
        </row>
        <row r="211">
          <cell r="A211" t="str">
            <v>CPSTNO_7_PRMADS</v>
          </cell>
        </row>
        <row r="212">
          <cell r="A212" t="str">
            <v>CPVERD_2_SOLAR</v>
          </cell>
        </row>
        <row r="213">
          <cell r="A213" t="str">
            <v>CRELMN_6_RAMON1</v>
          </cell>
        </row>
        <row r="214">
          <cell r="A214" t="str">
            <v>CRELMN_6_RAMON2</v>
          </cell>
        </row>
        <row r="215">
          <cell r="A215" t="str">
            <v>CRESSY_1_PARKER</v>
          </cell>
        </row>
        <row r="216">
          <cell r="A216" t="str">
            <v>CRESTA_7_PL1X2</v>
          </cell>
        </row>
        <row r="217">
          <cell r="A217" t="str">
            <v>CRNEVL_6_CRNVA</v>
          </cell>
        </row>
        <row r="218">
          <cell r="A218" t="str">
            <v>CRNEVL_6_SJQN 2</v>
          </cell>
        </row>
        <row r="219">
          <cell r="A219" t="str">
            <v>CRNEVL_6_SJQN 3</v>
          </cell>
        </row>
        <row r="220">
          <cell r="A220" t="str">
            <v>CROKET_7_UNIT</v>
          </cell>
        </row>
        <row r="221">
          <cell r="A221" t="str">
            <v>CRSTWD_6_KUMYAY</v>
          </cell>
        </row>
        <row r="222">
          <cell r="A222" t="str">
            <v>CRWCKS_1_SOLAR1</v>
          </cell>
        </row>
        <row r="223">
          <cell r="A223" t="str">
            <v>CSCCOG_1_UNIT 1</v>
          </cell>
        </row>
        <row r="224">
          <cell r="A224" t="str">
            <v>CSCGNR_1_UNIT 1</v>
          </cell>
        </row>
        <row r="225">
          <cell r="A225" t="str">
            <v>CSCGNR_1_UNIT 2</v>
          </cell>
        </row>
        <row r="226">
          <cell r="A226" t="str">
            <v>CSLR4S_2_SOLAR</v>
          </cell>
        </row>
        <row r="227">
          <cell r="A227" t="str">
            <v>CSTOGA_6_LNDFIL</v>
          </cell>
        </row>
        <row r="228">
          <cell r="A228" t="str">
            <v>CSTRVL_7_PL1X2</v>
          </cell>
        </row>
        <row r="229">
          <cell r="A229" t="str">
            <v>CSTRVL_7_QFUNTS</v>
          </cell>
        </row>
        <row r="230">
          <cell r="A230" t="str">
            <v>CTNWDP_1_QF</v>
          </cell>
        </row>
        <row r="231">
          <cell r="A231" t="str">
            <v>CUMBIA_1_SOLAR</v>
          </cell>
        </row>
        <row r="232">
          <cell r="A232" t="str">
            <v>CURTIS_1_CANLCK</v>
          </cell>
        </row>
        <row r="233">
          <cell r="A233" t="str">
            <v>CURTIS_1_FARFLD</v>
          </cell>
        </row>
        <row r="234">
          <cell r="A234" t="str">
            <v>DAVIS_1_SOLAR1</v>
          </cell>
        </row>
        <row r="235">
          <cell r="A235" t="str">
            <v>DAVIS_1_SOLAR2</v>
          </cell>
        </row>
        <row r="236">
          <cell r="A236" t="str">
            <v>DAVIS_7_MNMETH</v>
          </cell>
        </row>
        <row r="237">
          <cell r="A237" t="str">
            <v>DEADCK_1_UNIT</v>
          </cell>
        </row>
        <row r="238">
          <cell r="A238" t="str">
            <v>DEERCR_6_UNIT 1</v>
          </cell>
        </row>
        <row r="239">
          <cell r="A239" t="str">
            <v>DELAMO_2_SOLAR1</v>
          </cell>
        </row>
        <row r="240">
          <cell r="A240" t="str">
            <v>DELAMO_2_SOLAR2</v>
          </cell>
        </row>
        <row r="241">
          <cell r="A241" t="str">
            <v>DELAMO_2_SOLAR3</v>
          </cell>
        </row>
        <row r="242">
          <cell r="A242" t="str">
            <v>DELAMO_2_SOLAR4</v>
          </cell>
        </row>
        <row r="243">
          <cell r="A243" t="str">
            <v>DELAMO_2_SOLAR5</v>
          </cell>
        </row>
        <row r="244">
          <cell r="A244" t="str">
            <v>DELAMO_2_SOLAR6</v>
          </cell>
        </row>
        <row r="245">
          <cell r="A245" t="str">
            <v>DELAMO_2_SOLRC1</v>
          </cell>
        </row>
        <row r="246">
          <cell r="A246" t="str">
            <v>DELAMO_2_SOLRD</v>
          </cell>
        </row>
        <row r="247">
          <cell r="A247" t="str">
            <v>DELSUR_6_CREST</v>
          </cell>
        </row>
        <row r="248">
          <cell r="A248" t="str">
            <v>DELSUR_6_DRYFRB</v>
          </cell>
        </row>
        <row r="249">
          <cell r="A249" t="str">
            <v>DELSUR_6_SOLAR1</v>
          </cell>
        </row>
        <row r="250">
          <cell r="A250" t="str">
            <v>DELTA_2_PL1X4</v>
          </cell>
        </row>
        <row r="251">
          <cell r="A251" t="str">
            <v>DEVERS_1_QF</v>
          </cell>
        </row>
        <row r="252">
          <cell r="A252" t="str">
            <v>DEVERS_1_SEPV05</v>
          </cell>
        </row>
        <row r="253">
          <cell r="A253" t="str">
            <v>DEVERS_1_SOLAR</v>
          </cell>
        </row>
        <row r="254">
          <cell r="A254" t="str">
            <v>DEVERS_1_SOLAR1</v>
          </cell>
        </row>
        <row r="255">
          <cell r="A255" t="str">
            <v>DEVERS_1_SOLAR2</v>
          </cell>
        </row>
        <row r="256">
          <cell r="A256" t="str">
            <v>DEVERS_2_DHSPG2</v>
          </cell>
        </row>
        <row r="257">
          <cell r="A257" t="str">
            <v>DEXZEL_1_UNIT</v>
          </cell>
        </row>
        <row r="258">
          <cell r="A258" t="str">
            <v>DIABLO_7_UNIT 1</v>
          </cell>
        </row>
        <row r="259">
          <cell r="A259" t="str">
            <v>DIABLO_7_UNIT 2</v>
          </cell>
        </row>
        <row r="260">
          <cell r="A260" t="str">
            <v>DINUBA_6_UNIT</v>
          </cell>
        </row>
        <row r="261">
          <cell r="A261" t="str">
            <v>DISCOV_1_CHEVRN</v>
          </cell>
        </row>
        <row r="262">
          <cell r="A262" t="str">
            <v>DIVSON_6_NSQF</v>
          </cell>
        </row>
        <row r="263">
          <cell r="A263" t="str">
            <v>DIXNLD_1_LNDFL</v>
          </cell>
        </row>
        <row r="264">
          <cell r="A264" t="str">
            <v>DMDVLY_1_UNITS</v>
          </cell>
        </row>
        <row r="265">
          <cell r="A265" t="str">
            <v>DONNLS_7_UNIT</v>
          </cell>
        </row>
        <row r="266">
          <cell r="A266" t="str">
            <v>DOSMGO_2_NSPIN</v>
          </cell>
        </row>
        <row r="267">
          <cell r="A267" t="str">
            <v>DOUBLC_1_UNITS</v>
          </cell>
        </row>
        <row r="268">
          <cell r="A268" t="str">
            <v>DRACKR_2_SOLAR1</v>
          </cell>
        </row>
        <row r="269">
          <cell r="A269" t="str">
            <v>DRACKR_2_SOLAR2</v>
          </cell>
        </row>
        <row r="270">
          <cell r="A270" t="str">
            <v>DREWS_6_PL1X4</v>
          </cell>
        </row>
        <row r="271">
          <cell r="A271" t="str">
            <v>DRUM_7_PL1X2</v>
          </cell>
        </row>
        <row r="272">
          <cell r="A272" t="str">
            <v>DRUM_7_PL3X4</v>
          </cell>
        </row>
        <row r="273">
          <cell r="A273" t="str">
            <v>DRUM_7_UNIT 5</v>
          </cell>
        </row>
        <row r="274">
          <cell r="A274" t="str">
            <v>DSABLA_7_UNIT</v>
          </cell>
        </row>
        <row r="275">
          <cell r="A275" t="str">
            <v>DSRTSL_2_SOLAR1</v>
          </cell>
        </row>
        <row r="276">
          <cell r="A276" t="str">
            <v>DSRTSN_2_SOLAR1</v>
          </cell>
        </row>
        <row r="277">
          <cell r="A277" t="str">
            <v>DSRTSN_2_SOLAR2</v>
          </cell>
        </row>
        <row r="278">
          <cell r="A278" t="str">
            <v>DTCHWD_2_BT3WND</v>
          </cell>
        </row>
        <row r="279">
          <cell r="A279" t="str">
            <v>DTCHWD_2_BT4WND</v>
          </cell>
        </row>
        <row r="280">
          <cell r="A280" t="str">
            <v>DUANE_1_PL1X3</v>
          </cell>
        </row>
        <row r="281">
          <cell r="A281" t="str">
            <v>DUTCH1_7_UNIT 1</v>
          </cell>
        </row>
        <row r="282">
          <cell r="A282" t="str">
            <v>DUTCH2_7_UNIT 1</v>
          </cell>
        </row>
        <row r="283">
          <cell r="A283" t="str">
            <v>DVLCYN_1_UNITS</v>
          </cell>
        </row>
        <row r="284">
          <cell r="A284" t="str">
            <v>EASTWD_7_UNIT</v>
          </cell>
        </row>
        <row r="285">
          <cell r="A285" t="str">
            <v>EDMONS_2_NSPIN</v>
          </cell>
        </row>
        <row r="286">
          <cell r="A286" t="str">
            <v>EEKTMN_6_SOLAR1</v>
          </cell>
        </row>
        <row r="287">
          <cell r="A287" t="str">
            <v>ELCAJN_6_EB1BT1</v>
          </cell>
        </row>
        <row r="288">
          <cell r="A288" t="str">
            <v>ELCAJN_6_LM6K</v>
          </cell>
        </row>
        <row r="289">
          <cell r="A289" t="str">
            <v>ELCAJN_6_UNITA1</v>
          </cell>
        </row>
        <row r="290">
          <cell r="A290" t="str">
            <v>ELCAP_1_SOLAR</v>
          </cell>
        </row>
        <row r="291">
          <cell r="A291" t="str">
            <v>ELDORO_7_UNIT 1</v>
          </cell>
        </row>
        <row r="292">
          <cell r="A292" t="str">
            <v>ELDORO_7_UNIT 2</v>
          </cell>
        </row>
        <row r="293">
          <cell r="A293" t="str">
            <v>ELECTR_7_PL1X3</v>
          </cell>
        </row>
        <row r="294">
          <cell r="A294" t="str">
            <v>ELKCRK_6_STONYG</v>
          </cell>
        </row>
        <row r="295">
          <cell r="A295" t="str">
            <v>ELKHIL_2_PL1X3</v>
          </cell>
        </row>
        <row r="296">
          <cell r="A296" t="str">
            <v>ELLIS_2_QF</v>
          </cell>
        </row>
        <row r="297">
          <cell r="A297" t="str">
            <v>ELNIDP_6_BIOMAS</v>
          </cell>
        </row>
        <row r="298">
          <cell r="A298" t="str">
            <v>ELSEGN_2_UN1011</v>
          </cell>
        </row>
        <row r="299">
          <cell r="A299" t="str">
            <v>ELSEGN_2_UN2021</v>
          </cell>
        </row>
        <row r="300">
          <cell r="A300" t="str">
            <v>ENCINA_7_EA2</v>
          </cell>
        </row>
        <row r="301">
          <cell r="A301" t="str">
            <v>ENCINA_7_EA3</v>
          </cell>
        </row>
        <row r="302">
          <cell r="A302" t="str">
            <v>ENCINA_7_EA4</v>
          </cell>
        </row>
        <row r="303">
          <cell r="A303" t="str">
            <v>ENCINA_7_EA5</v>
          </cell>
        </row>
        <row r="304">
          <cell r="A304" t="str">
            <v>ENCINA_7_GT1</v>
          </cell>
        </row>
        <row r="305">
          <cell r="A305" t="str">
            <v>ENERSJ_2_WIND</v>
          </cell>
        </row>
        <row r="306">
          <cell r="A306" t="str">
            <v>ENWIND_2_WIND1</v>
          </cell>
        </row>
        <row r="307">
          <cell r="A307" t="str">
            <v>ENWIND_2_WIND2</v>
          </cell>
        </row>
        <row r="308">
          <cell r="A308" t="str">
            <v>ESCNDO_6_EB1BT1</v>
          </cell>
        </row>
        <row r="309">
          <cell r="A309" t="str">
            <v>ESCNDO_6_EB2BT2</v>
          </cell>
        </row>
        <row r="310">
          <cell r="A310" t="str">
            <v>ESCNDO_6_EB3BT3</v>
          </cell>
        </row>
        <row r="311">
          <cell r="A311" t="str">
            <v>ESCNDO_6_PL1X2</v>
          </cell>
        </row>
        <row r="312">
          <cell r="A312" t="str">
            <v>ESCNDO_6_UNITB1</v>
          </cell>
        </row>
        <row r="313">
          <cell r="A313" t="str">
            <v>ESCO_6_GLMQF</v>
          </cell>
        </row>
        <row r="314">
          <cell r="A314" t="str">
            <v>ESQUON_6_LNDFIL</v>
          </cell>
        </row>
        <row r="315">
          <cell r="A315" t="str">
            <v>ETIWND_2_CHMPNE</v>
          </cell>
        </row>
        <row r="316">
          <cell r="A316" t="str">
            <v>ETIWND_2_FONTNA</v>
          </cell>
        </row>
        <row r="317">
          <cell r="A317" t="str">
            <v>ETIWND_2_RTS010</v>
          </cell>
        </row>
        <row r="318">
          <cell r="A318" t="str">
            <v>ETIWND_2_RTS015</v>
          </cell>
        </row>
        <row r="319">
          <cell r="A319" t="str">
            <v>ETIWND_2_RTS017</v>
          </cell>
        </row>
        <row r="320">
          <cell r="A320" t="str">
            <v>ETIWND_2_RTS018</v>
          </cell>
        </row>
        <row r="321">
          <cell r="A321" t="str">
            <v>ETIWND_2_RTS023</v>
          </cell>
        </row>
        <row r="322">
          <cell r="A322" t="str">
            <v>ETIWND_2_RTS026</v>
          </cell>
        </row>
        <row r="323">
          <cell r="A323" t="str">
            <v>ETIWND_2_RTS027</v>
          </cell>
        </row>
        <row r="324">
          <cell r="A324" t="str">
            <v>ETIWND_2_SOLAR1</v>
          </cell>
        </row>
        <row r="325">
          <cell r="A325" t="str">
            <v>ETIWND_2_SOLAR2</v>
          </cell>
        </row>
        <row r="326">
          <cell r="A326" t="str">
            <v>ETIWND_2_SOLAR5</v>
          </cell>
        </row>
        <row r="327">
          <cell r="A327" t="str">
            <v>ETIWND_2_UNIT1</v>
          </cell>
        </row>
        <row r="328">
          <cell r="A328" t="str">
            <v>ETIWND_6_GRPLND</v>
          </cell>
        </row>
        <row r="329">
          <cell r="A329" t="str">
            <v>ETIWND_6_MWDETI</v>
          </cell>
        </row>
        <row r="330">
          <cell r="A330" t="str">
            <v>ETIWND_7_MIDVLY</v>
          </cell>
        </row>
        <row r="331">
          <cell r="A331" t="str">
            <v>ETIWND_7_UNIT 3</v>
          </cell>
        </row>
        <row r="332">
          <cell r="A332" t="str">
            <v>ETIWND_7_UNIT 4</v>
          </cell>
        </row>
        <row r="333">
          <cell r="A333" t="str">
            <v>EXCHEC_7_UNIT 1</v>
          </cell>
        </row>
        <row r="334">
          <cell r="A334" t="str">
            <v>EXCLSG_1_SOLAR</v>
          </cell>
        </row>
        <row r="335">
          <cell r="A335" t="str">
            <v>FELLOW_7_QFUNTS</v>
          </cell>
        </row>
        <row r="336">
          <cell r="A336" t="str">
            <v>FLOWD_2_WIND1</v>
          </cell>
        </row>
        <row r="337">
          <cell r="A337" t="str">
            <v>FLOWD2_2_FPLWND</v>
          </cell>
        </row>
        <row r="338">
          <cell r="A338" t="str">
            <v>FLOWD2_2_UNIT 1</v>
          </cell>
        </row>
        <row r="339">
          <cell r="A339" t="str">
            <v>FMEADO_6_HELLHL</v>
          </cell>
        </row>
        <row r="340">
          <cell r="A340" t="str">
            <v>FMEADO_7_UNIT</v>
          </cell>
        </row>
        <row r="341">
          <cell r="A341" t="str">
            <v>FORBST_7_UNIT 1</v>
          </cell>
        </row>
        <row r="342">
          <cell r="A342" t="str">
            <v>FORKBU_6_UNIT</v>
          </cell>
        </row>
        <row r="343">
          <cell r="A343" t="str">
            <v>FRESHW_1_SOLAR1</v>
          </cell>
        </row>
        <row r="344">
          <cell r="A344" t="str">
            <v>FRIANT_6_UNITS</v>
          </cell>
        </row>
        <row r="345">
          <cell r="A345" t="str">
            <v>FRITO_1_LAY</v>
          </cell>
        </row>
        <row r="346">
          <cell r="A346" t="str">
            <v>FROGTN_7_UTICA</v>
          </cell>
        </row>
        <row r="347">
          <cell r="A347" t="str">
            <v>FTSWRD_6_TRFORK</v>
          </cell>
        </row>
        <row r="348">
          <cell r="A348" t="str">
            <v>FTSWRD_7_QFUNTS</v>
          </cell>
        </row>
        <row r="349">
          <cell r="A349" t="str">
            <v>FULTON_1_QF</v>
          </cell>
        </row>
        <row r="350">
          <cell r="A350" t="str">
            <v>GALE_1_SR3SR3</v>
          </cell>
        </row>
        <row r="351">
          <cell r="A351" t="str">
            <v>GARLND_2_GASLR</v>
          </cell>
        </row>
        <row r="352">
          <cell r="A352" t="str">
            <v>GARLND_2_GASLRA</v>
          </cell>
        </row>
        <row r="353">
          <cell r="A353" t="str">
            <v>GARNET_1_SOLAR</v>
          </cell>
        </row>
        <row r="354">
          <cell r="A354" t="str">
            <v>GARNET_1_SOLAR2</v>
          </cell>
        </row>
        <row r="355">
          <cell r="A355" t="str">
            <v>GARNET_1_UNITS</v>
          </cell>
        </row>
        <row r="356">
          <cell r="A356" t="str">
            <v>GARNET_1_WIND</v>
          </cell>
        </row>
        <row r="357">
          <cell r="A357" t="str">
            <v>GARNET_1_WINDS</v>
          </cell>
        </row>
        <row r="358">
          <cell r="A358" t="str">
            <v>GARNET_1_WT3WND</v>
          </cell>
        </row>
        <row r="359">
          <cell r="A359" t="str">
            <v>GARNET_2_HYDRO</v>
          </cell>
        </row>
        <row r="360">
          <cell r="A360" t="str">
            <v>GARNET_2_WIND1</v>
          </cell>
        </row>
        <row r="361">
          <cell r="A361" t="str">
            <v>GARNET_2_WIND2</v>
          </cell>
        </row>
        <row r="362">
          <cell r="A362" t="str">
            <v>GARNET_2_WIND3</v>
          </cell>
        </row>
        <row r="363">
          <cell r="A363" t="str">
            <v>GARNET_2_WIND4</v>
          </cell>
        </row>
        <row r="364">
          <cell r="A364" t="str">
            <v>GARNET_2_WIND5</v>
          </cell>
        </row>
        <row r="365">
          <cell r="A365" t="str">
            <v>GATES_2_SOLAR</v>
          </cell>
        </row>
        <row r="366">
          <cell r="A366" t="str">
            <v>GATES_2_WSOLAR</v>
          </cell>
        </row>
        <row r="367">
          <cell r="A367" t="str">
            <v>GATWAY_2_PL1X3</v>
          </cell>
        </row>
        <row r="368">
          <cell r="A368" t="str">
            <v>GENESI_2_STG</v>
          </cell>
        </row>
        <row r="369">
          <cell r="A369" t="str">
            <v>GEYS11_7_UNIT11</v>
          </cell>
        </row>
        <row r="370">
          <cell r="A370" t="str">
            <v>GEYS12_7_UNIT12</v>
          </cell>
        </row>
        <row r="371">
          <cell r="A371" t="str">
            <v>GEYS13_7_UNIT13</v>
          </cell>
        </row>
        <row r="372">
          <cell r="A372" t="str">
            <v>GEYS14_7_UNIT14</v>
          </cell>
        </row>
        <row r="373">
          <cell r="A373" t="str">
            <v>GEYS16_7_UNIT16</v>
          </cell>
        </row>
        <row r="374">
          <cell r="A374" t="str">
            <v>GEYS17_2_BOTRCK</v>
          </cell>
        </row>
        <row r="375">
          <cell r="A375" t="str">
            <v>GEYS17_7_UNIT17</v>
          </cell>
        </row>
        <row r="376">
          <cell r="A376" t="str">
            <v>GEYS18_7_UNIT18</v>
          </cell>
        </row>
        <row r="377">
          <cell r="A377" t="str">
            <v>GEYS20_7_UNIT20</v>
          </cell>
        </row>
        <row r="378">
          <cell r="A378" t="str">
            <v>GIFENS_6_BUGSL1</v>
          </cell>
        </row>
        <row r="379">
          <cell r="A379" t="str">
            <v>GIFFEN_6_SOLAR</v>
          </cell>
        </row>
        <row r="380">
          <cell r="A380" t="str">
            <v>GILROY_1_UNIT</v>
          </cell>
        </row>
        <row r="381">
          <cell r="A381" t="str">
            <v>GILRPP_1_PL1X2</v>
          </cell>
        </row>
        <row r="382">
          <cell r="A382" t="str">
            <v>GILRPP_1_PL3X4</v>
          </cell>
        </row>
        <row r="383">
          <cell r="A383" t="str">
            <v>GLDFGR_6_SOLAR1</v>
          </cell>
        </row>
        <row r="384">
          <cell r="A384" t="str">
            <v>GLDFGR_6_SOLAR2</v>
          </cell>
        </row>
        <row r="385">
          <cell r="A385" t="str">
            <v>GLDTWN_6_COLUM3</v>
          </cell>
        </row>
        <row r="386">
          <cell r="A386" t="str">
            <v>GLDTWN_6_SOLAR</v>
          </cell>
        </row>
        <row r="387">
          <cell r="A387" t="str">
            <v>GLNARM_2_UNIT 5</v>
          </cell>
        </row>
        <row r="388">
          <cell r="A388" t="str">
            <v>GLNARM_7_UNIT 1</v>
          </cell>
        </row>
        <row r="389">
          <cell r="A389" t="str">
            <v>GLNARM_7_UNIT 2</v>
          </cell>
        </row>
        <row r="390">
          <cell r="A390" t="str">
            <v>GLNARM_7_UNIT 3</v>
          </cell>
        </row>
        <row r="391">
          <cell r="A391" t="str">
            <v>GLNARM_7_UNIT 4</v>
          </cell>
        </row>
        <row r="392">
          <cell r="A392" t="str">
            <v>GLOW_6_SOLAR</v>
          </cell>
        </row>
        <row r="393">
          <cell r="A393" t="str">
            <v>GOLDHL_1_QF</v>
          </cell>
        </row>
        <row r="394">
          <cell r="A394" t="str">
            <v>GOLETA_2_QF</v>
          </cell>
        </row>
        <row r="395">
          <cell r="A395" t="str">
            <v>GOLETA_6_ELLWOD</v>
          </cell>
        </row>
        <row r="396">
          <cell r="A396" t="str">
            <v>GOLETA_6_EXGEN</v>
          </cell>
        </row>
        <row r="397">
          <cell r="A397" t="str">
            <v>GOLETA_6_GAVOTA</v>
          </cell>
        </row>
        <row r="398">
          <cell r="A398" t="str">
            <v>GOLETA_6_TAJIGS</v>
          </cell>
        </row>
        <row r="399">
          <cell r="A399" t="str">
            <v>GONZLS_6_UNIT</v>
          </cell>
        </row>
        <row r="400">
          <cell r="A400" t="str">
            <v>GOOSLK_1_SOLAR1</v>
          </cell>
        </row>
        <row r="401">
          <cell r="A401" t="str">
            <v>GRIDLY_6_SOLAR</v>
          </cell>
        </row>
        <row r="402">
          <cell r="A402" t="str">
            <v>GRIZLY_1_UNIT 1</v>
          </cell>
        </row>
        <row r="403">
          <cell r="A403" t="str">
            <v>GRNLF1_1_UNITS</v>
          </cell>
        </row>
        <row r="404">
          <cell r="A404" t="str">
            <v>GRNLF2_1_UNIT</v>
          </cell>
        </row>
        <row r="405">
          <cell r="A405" t="str">
            <v>GRNVLY_7_SCLAND</v>
          </cell>
        </row>
        <row r="406">
          <cell r="A406" t="str">
            <v>GRSCRK_6_BGCKWW</v>
          </cell>
        </row>
        <row r="407">
          <cell r="A407" t="str">
            <v>GRZZLY_1_BERKLY</v>
          </cell>
        </row>
        <row r="408">
          <cell r="A408" t="str">
            <v>GUERNS_6_SOLAR</v>
          </cell>
        </row>
        <row r="409">
          <cell r="A409" t="str">
            <v>GWFPWR_1_UNITS</v>
          </cell>
        </row>
        <row r="410">
          <cell r="A410" t="str">
            <v>GYS5X6_7_UNITS</v>
          </cell>
        </row>
        <row r="411">
          <cell r="A411" t="str">
            <v>GYS7X8_7_UNITS</v>
          </cell>
        </row>
        <row r="412">
          <cell r="A412" t="str">
            <v>GYSRVL_7_WSPRNG</v>
          </cell>
        </row>
        <row r="413">
          <cell r="A413" t="str">
            <v>HAASPH_7_PL1X2</v>
          </cell>
        </row>
        <row r="414">
          <cell r="A414" t="str">
            <v>HALSEY_6_UNIT</v>
          </cell>
        </row>
        <row r="415">
          <cell r="A415" t="str">
            <v>HATCR1_7_UNIT</v>
          </cell>
        </row>
        <row r="416">
          <cell r="A416" t="str">
            <v>HATCR2_7_UNIT</v>
          </cell>
        </row>
        <row r="417">
          <cell r="A417" t="str">
            <v>HATLOS_6_BWDHY1</v>
          </cell>
        </row>
        <row r="418">
          <cell r="A418" t="str">
            <v>HATLOS_6_LSCRK</v>
          </cell>
        </row>
        <row r="419">
          <cell r="A419" t="str">
            <v>HATLOS_6_QFUNTS</v>
          </cell>
        </row>
        <row r="420">
          <cell r="A420" t="str">
            <v>HATRDG_2_WIND</v>
          </cell>
        </row>
        <row r="421">
          <cell r="A421" t="str">
            <v>HAYPRS_6_QFUNTS</v>
          </cell>
        </row>
        <row r="422">
          <cell r="A422" t="str">
            <v>HELMPG_7_UNIT 1</v>
          </cell>
        </row>
        <row r="423">
          <cell r="A423" t="str">
            <v>HELMPG_7_UNIT 2</v>
          </cell>
        </row>
        <row r="424">
          <cell r="A424" t="str">
            <v>HELMPG_7_UNIT 3</v>
          </cell>
        </row>
        <row r="425">
          <cell r="A425" t="str">
            <v>HENRTA_6_SOLAR1</v>
          </cell>
        </row>
        <row r="426">
          <cell r="A426" t="str">
            <v>HENRTA_6_SOLAR2</v>
          </cell>
        </row>
        <row r="427">
          <cell r="A427" t="str">
            <v>HENRTA_6_UNITA1</v>
          </cell>
        </row>
        <row r="428">
          <cell r="A428" t="str">
            <v>HENRTA_6_UNITA2</v>
          </cell>
        </row>
        <row r="429">
          <cell r="A429" t="str">
            <v>HENRTS_1_SOLAR</v>
          </cell>
        </row>
        <row r="430">
          <cell r="A430" t="str">
            <v>HIDSRT_2_UNITS</v>
          </cell>
        </row>
        <row r="431">
          <cell r="A431" t="str">
            <v>HIGGNS_1_COMBIE</v>
          </cell>
        </row>
        <row r="432">
          <cell r="A432" t="str">
            <v>HIGGNS_7_QFUNTS</v>
          </cell>
        </row>
        <row r="433">
          <cell r="A433" t="str">
            <v>HILAND_7_YOLOWD</v>
          </cell>
        </row>
        <row r="434">
          <cell r="A434" t="str">
            <v>HINSON_6_CARBGN</v>
          </cell>
        </row>
        <row r="435">
          <cell r="A435" t="str">
            <v>HINSON_6_LBECH1</v>
          </cell>
        </row>
        <row r="436">
          <cell r="A436" t="str">
            <v>HINSON_6_LBECH2</v>
          </cell>
        </row>
        <row r="437">
          <cell r="A437" t="str">
            <v>HINSON_6_LBECH3</v>
          </cell>
        </row>
        <row r="438">
          <cell r="A438" t="str">
            <v>HINSON_6_LBECH4</v>
          </cell>
        </row>
        <row r="439">
          <cell r="A439" t="str">
            <v>HINSON_6_SERRGN</v>
          </cell>
        </row>
        <row r="440">
          <cell r="A440" t="str">
            <v>HMLTBR_6_UNITS</v>
          </cell>
        </row>
        <row r="441">
          <cell r="A441" t="str">
            <v>HNTGBH_7_UNIT 1</v>
          </cell>
        </row>
        <row r="442">
          <cell r="A442" t="str">
            <v>HNTGBH_7_UNIT 2</v>
          </cell>
        </row>
        <row r="443">
          <cell r="A443" t="str">
            <v>HOLGAT_1_BORAX</v>
          </cell>
        </row>
        <row r="444">
          <cell r="A444" t="str">
            <v>HOLSTR_1_SOLAR</v>
          </cell>
        </row>
        <row r="445">
          <cell r="A445" t="str">
            <v>HOLSTR_1_SOLAR2</v>
          </cell>
        </row>
        <row r="446">
          <cell r="A446" t="str">
            <v>HUMBPP_1_UNITS3</v>
          </cell>
        </row>
        <row r="447">
          <cell r="A447" t="str">
            <v>HUMBPP_6_UNITS</v>
          </cell>
        </row>
        <row r="448">
          <cell r="A448" t="str">
            <v>HUMBSB_1_QF</v>
          </cell>
        </row>
        <row r="449">
          <cell r="A449" t="str">
            <v>HURON_6_SOLAR</v>
          </cell>
        </row>
        <row r="450">
          <cell r="A450" t="str">
            <v>HYTTHM_2_UNITS</v>
          </cell>
        </row>
        <row r="451">
          <cell r="A451" t="str">
            <v>IGNACO_1_QF</v>
          </cell>
        </row>
        <row r="452">
          <cell r="A452" t="str">
            <v>INDIGO_1_UNIT 1</v>
          </cell>
        </row>
        <row r="453">
          <cell r="A453" t="str">
            <v>INDIGO_1_UNIT 2</v>
          </cell>
        </row>
        <row r="454">
          <cell r="A454" t="str">
            <v>INDIGO_1_UNIT 3</v>
          </cell>
        </row>
        <row r="455">
          <cell r="A455" t="str">
            <v>INDVLY_1_UNITS</v>
          </cell>
        </row>
        <row r="456">
          <cell r="A456" t="str">
            <v>INLDEM_5_UNIT 1</v>
          </cell>
        </row>
        <row r="457">
          <cell r="A457" t="str">
            <v>INLDEM_5_UNIT 2</v>
          </cell>
        </row>
        <row r="458">
          <cell r="A458" t="str">
            <v>INSKIP_2_UNIT</v>
          </cell>
        </row>
        <row r="459">
          <cell r="A459" t="str">
            <v>INTKEP_2_UNITS</v>
          </cell>
        </row>
        <row r="460">
          <cell r="A460" t="str">
            <v>INTTRB_6_UNIT</v>
          </cell>
        </row>
        <row r="461">
          <cell r="A461" t="str">
            <v>IVANPA_1_UNIT1</v>
          </cell>
        </row>
        <row r="462">
          <cell r="A462" t="str">
            <v>IVANPA_1_UNIT2</v>
          </cell>
        </row>
        <row r="463">
          <cell r="A463" t="str">
            <v>IVANPA_1_UNIT3</v>
          </cell>
        </row>
        <row r="464">
          <cell r="A464" t="str">
            <v>IVSLRP_2_SOLAR1</v>
          </cell>
        </row>
        <row r="465">
          <cell r="A465" t="str">
            <v>IVWEST_2_SOLAR1</v>
          </cell>
        </row>
        <row r="466">
          <cell r="A466" t="str">
            <v>JACMSR_1_JACSR1</v>
          </cell>
        </row>
        <row r="467">
          <cell r="A467" t="str">
            <v>JAKVAL_6_UNITG1</v>
          </cell>
        </row>
        <row r="468">
          <cell r="A468" t="str">
            <v>JAWBNE_2_NSRWND</v>
          </cell>
        </row>
        <row r="469">
          <cell r="A469" t="str">
            <v>JAWBNE_2_SRWND</v>
          </cell>
        </row>
        <row r="470">
          <cell r="A470" t="str">
            <v>JAYNE_6_WLSLR</v>
          </cell>
        </row>
        <row r="471">
          <cell r="A471" t="str">
            <v>KANAKA_1_UNIT</v>
          </cell>
        </row>
        <row r="472">
          <cell r="A472" t="str">
            <v>KANSAS_6_SOLAR</v>
          </cell>
        </row>
        <row r="473">
          <cell r="A473" t="str">
            <v>KEARNY_7_KY3</v>
          </cell>
        </row>
        <row r="474">
          <cell r="A474" t="str">
            <v>KEKAWK_6_UNIT</v>
          </cell>
        </row>
        <row r="475">
          <cell r="A475" t="str">
            <v>KELSO_2_UNITS</v>
          </cell>
        </row>
        <row r="476">
          <cell r="A476" t="str">
            <v>KELYRG_6_UNIT</v>
          </cell>
        </row>
        <row r="477">
          <cell r="A477" t="str">
            <v>KERKH1_7_UNIT 1</v>
          </cell>
        </row>
        <row r="478">
          <cell r="A478" t="str">
            <v>KERKH1_7_UNIT 3</v>
          </cell>
        </row>
        <row r="479">
          <cell r="A479" t="str">
            <v>KERKH2_7_UNIT 1</v>
          </cell>
        </row>
        <row r="480">
          <cell r="A480" t="str">
            <v>KERMAN_6_SOLAR1</v>
          </cell>
        </row>
        <row r="481">
          <cell r="A481" t="str">
            <v>KERMAN_6_SOLAR2</v>
          </cell>
        </row>
        <row r="482">
          <cell r="A482" t="str">
            <v>KERNFT_1_UNITS</v>
          </cell>
        </row>
        <row r="483">
          <cell r="A483" t="str">
            <v>KERNRG_1_UNITS</v>
          </cell>
        </row>
        <row r="484">
          <cell r="A484" t="str">
            <v>KERRGN_1_UNIT 1</v>
          </cell>
        </row>
        <row r="485">
          <cell r="A485" t="str">
            <v>KILARC_2_UNIT 1</v>
          </cell>
        </row>
        <row r="486">
          <cell r="A486" t="str">
            <v>KINGCO_1_KINGBR</v>
          </cell>
        </row>
        <row r="487">
          <cell r="A487" t="str">
            <v>KINGRV_7_UNIT 1</v>
          </cell>
        </row>
        <row r="488">
          <cell r="A488" t="str">
            <v>KIRKER_7_KELCYN</v>
          </cell>
        </row>
        <row r="489">
          <cell r="A489" t="str">
            <v>KNGBRD_2_SOLAR1</v>
          </cell>
        </row>
        <row r="490">
          <cell r="A490" t="str">
            <v>KNGBRD_2_SOLAR2</v>
          </cell>
        </row>
        <row r="491">
          <cell r="A491" t="str">
            <v>KNGBRG_1_KBSLR1</v>
          </cell>
        </row>
        <row r="492">
          <cell r="A492" t="str">
            <v>KNGBRG_1_KBSLR2</v>
          </cell>
        </row>
        <row r="493">
          <cell r="A493" t="str">
            <v>KNGCTY_6_UNITA1</v>
          </cell>
        </row>
        <row r="494">
          <cell r="A494" t="str">
            <v>KNTSTH_6_SOLAR</v>
          </cell>
        </row>
        <row r="495">
          <cell r="A495" t="str">
            <v>KRAMER_1_SEGS37</v>
          </cell>
        </row>
        <row r="496">
          <cell r="A496" t="str">
            <v>KRAMER_1_SEGSR3</v>
          </cell>
        </row>
        <row r="497">
          <cell r="A497" t="str">
            <v>KRAMER_1_SEGSR4</v>
          </cell>
        </row>
        <row r="498">
          <cell r="A498" t="str">
            <v>KRAMER_2_SEGS89</v>
          </cell>
        </row>
        <row r="499">
          <cell r="A499" t="str">
            <v>KRNCNY_6_UNIT</v>
          </cell>
        </row>
        <row r="500">
          <cell r="A500" t="str">
            <v>LACIEN_2_VENICE</v>
          </cell>
        </row>
        <row r="501">
          <cell r="A501" t="str">
            <v>LAGBEL_2_STG1</v>
          </cell>
        </row>
        <row r="502">
          <cell r="A502" t="str">
            <v>LAGBEL_6_QF</v>
          </cell>
        </row>
        <row r="503">
          <cell r="A503" t="str">
            <v>LAKHDG_6_UNIT 1</v>
          </cell>
        </row>
        <row r="504">
          <cell r="A504" t="str">
            <v>LAKHDG_6_UNIT 2</v>
          </cell>
        </row>
        <row r="505">
          <cell r="A505" t="str">
            <v>LAMONT_1_SOLAR1</v>
          </cell>
        </row>
        <row r="506">
          <cell r="A506" t="str">
            <v>LAMONT_1_SOLAR3</v>
          </cell>
        </row>
        <row r="507">
          <cell r="A507" t="str">
            <v>LAMONT_1_SOLAR4</v>
          </cell>
        </row>
        <row r="508">
          <cell r="A508" t="str">
            <v>LAMONT_1_SOLAR5</v>
          </cell>
        </row>
        <row r="509">
          <cell r="A509" t="str">
            <v>LAPAC_6_UNIT</v>
          </cell>
        </row>
        <row r="510">
          <cell r="A510" t="str">
            <v>LAPLMA_2_UNIT 1</v>
          </cell>
        </row>
        <row r="511">
          <cell r="A511" t="str">
            <v>LAPLMA_2_UNIT 2</v>
          </cell>
        </row>
        <row r="512">
          <cell r="A512" t="str">
            <v>LAPLMA_2_UNIT 3</v>
          </cell>
        </row>
        <row r="513">
          <cell r="A513" t="str">
            <v>LAPLMA_2_UNIT 4</v>
          </cell>
        </row>
        <row r="514">
          <cell r="A514" t="str">
            <v>LARKSP_6_UNIT 1</v>
          </cell>
        </row>
        <row r="515">
          <cell r="A515" t="str">
            <v>LARKSP_6_UNIT 2</v>
          </cell>
        </row>
        <row r="516">
          <cell r="A516" t="str">
            <v>LAROA1_2_UNITA1</v>
          </cell>
        </row>
        <row r="517">
          <cell r="A517" t="str">
            <v>LAROA2_2_UNITA1</v>
          </cell>
        </row>
        <row r="518">
          <cell r="A518" t="str">
            <v>LASSEN_6_UNITS</v>
          </cell>
        </row>
        <row r="519">
          <cell r="A519" t="str">
            <v>LAWRNC_7_SUNYVL</v>
          </cell>
        </row>
        <row r="520">
          <cell r="A520" t="str">
            <v>LEBECS_2_UNITS</v>
          </cell>
        </row>
        <row r="521">
          <cell r="A521" t="str">
            <v>LECEF_1_UNITS</v>
          </cell>
        </row>
        <row r="522">
          <cell r="A522" t="str">
            <v>LEPRFD_1_KANSAS</v>
          </cell>
        </row>
        <row r="523">
          <cell r="A523" t="str">
            <v>LHILLS_6_SOLAR1</v>
          </cell>
        </row>
        <row r="524">
          <cell r="A524" t="str">
            <v>LILIAC_6_SOLAR</v>
          </cell>
        </row>
        <row r="525">
          <cell r="A525" t="str">
            <v>LITLRK_6_SEPV01</v>
          </cell>
        </row>
        <row r="526">
          <cell r="A526" t="str">
            <v>LITLRK_6_SOLAR1</v>
          </cell>
        </row>
        <row r="527">
          <cell r="A527" t="str">
            <v>LITLRK_6_SOLAR2</v>
          </cell>
        </row>
        <row r="528">
          <cell r="A528" t="str">
            <v>LITLRK_6_SOLAR4</v>
          </cell>
        </row>
        <row r="529">
          <cell r="A529" t="str">
            <v>LIVEOK_6_SOLAR</v>
          </cell>
        </row>
        <row r="530">
          <cell r="A530" t="str">
            <v>LIVOAK_1_UNIT 1</v>
          </cell>
        </row>
        <row r="531">
          <cell r="A531" t="str">
            <v>LMBEPK_2_UNITA1</v>
          </cell>
        </row>
        <row r="532">
          <cell r="A532" t="str">
            <v>LMBEPK_2_UNITA2</v>
          </cell>
        </row>
        <row r="533">
          <cell r="A533" t="str">
            <v>LMBEPK_2_UNITA3</v>
          </cell>
        </row>
        <row r="534">
          <cell r="A534" t="str">
            <v>LMEC_1_PL1X3</v>
          </cell>
        </row>
        <row r="535">
          <cell r="A535" t="str">
            <v>LNCSTR_6_CREST</v>
          </cell>
        </row>
        <row r="536">
          <cell r="A536" t="str">
            <v>LOCKFD_1_BEARCK</v>
          </cell>
        </row>
        <row r="537">
          <cell r="A537" t="str">
            <v>LOCKFD_1_KSOLAR</v>
          </cell>
        </row>
        <row r="538">
          <cell r="A538" t="str">
            <v>LODI25_2_UNIT 1</v>
          </cell>
        </row>
        <row r="539">
          <cell r="A539" t="str">
            <v>LODIEC_2_PL1X2</v>
          </cell>
        </row>
        <row r="540">
          <cell r="A540" t="str">
            <v>LOWGAP_1_SUPHR</v>
          </cell>
        </row>
        <row r="541">
          <cell r="A541" t="str">
            <v>LOWGAP_7_QFUNTS</v>
          </cell>
        </row>
        <row r="542">
          <cell r="A542" t="str">
            <v>MALAGA_1_PL1X2</v>
          </cell>
        </row>
        <row r="543">
          <cell r="A543" t="str">
            <v>MALCHQ_7_UNIT 1</v>
          </cell>
        </row>
        <row r="544">
          <cell r="A544" t="str">
            <v>MANZNA_2_WIND</v>
          </cell>
        </row>
        <row r="545">
          <cell r="A545" t="str">
            <v>MARCPW_6_SOLAR1</v>
          </cell>
        </row>
        <row r="546">
          <cell r="A546" t="str">
            <v>MARTIN_1_SUNSET</v>
          </cell>
        </row>
        <row r="547">
          <cell r="A547" t="str">
            <v>MCARTH_6_FRIVRB</v>
          </cell>
        </row>
        <row r="548">
          <cell r="A548" t="str">
            <v>MCCALL_1_QF</v>
          </cell>
        </row>
        <row r="549">
          <cell r="A549" t="str">
            <v>MCSWAN_6_UNITS</v>
          </cell>
        </row>
        <row r="550">
          <cell r="A550" t="str">
            <v>MDFKRL_2_PROJCT</v>
          </cell>
        </row>
        <row r="551">
          <cell r="A551" t="str">
            <v>MENBIO_6_RENEW1</v>
          </cell>
        </row>
        <row r="552">
          <cell r="A552" t="str">
            <v>MENBIO_6_UNIT</v>
          </cell>
        </row>
        <row r="553">
          <cell r="A553" t="str">
            <v>MERCED_1_SOLAR1</v>
          </cell>
        </row>
        <row r="554">
          <cell r="A554" t="str">
            <v>MERCED_1_SOLAR2</v>
          </cell>
        </row>
        <row r="555">
          <cell r="A555" t="str">
            <v>MERCFL_6_UNIT</v>
          </cell>
        </row>
        <row r="556">
          <cell r="A556" t="str">
            <v>MESAP_1_QF</v>
          </cell>
        </row>
        <row r="557">
          <cell r="A557" t="str">
            <v>MESAS_2_QF</v>
          </cell>
        </row>
        <row r="558">
          <cell r="A558" t="str">
            <v>METCLF_1_QF</v>
          </cell>
        </row>
        <row r="559">
          <cell r="A559" t="str">
            <v>METEC_2_PL1X3</v>
          </cell>
        </row>
        <row r="560">
          <cell r="A560" t="str">
            <v>MIDWD_2_WIND1</v>
          </cell>
        </row>
        <row r="561">
          <cell r="A561" t="str">
            <v>MIDWD_2_WIND2</v>
          </cell>
        </row>
        <row r="562">
          <cell r="A562" t="str">
            <v>MIDWD_6_WNDLND</v>
          </cell>
        </row>
        <row r="563">
          <cell r="A563" t="str">
            <v>MIDWD_7_CORAMB</v>
          </cell>
        </row>
        <row r="564">
          <cell r="A564" t="str">
            <v>MIRLOM_2_CORONA</v>
          </cell>
        </row>
        <row r="565">
          <cell r="A565" t="str">
            <v>MIRLOM_2_LNDFL</v>
          </cell>
        </row>
        <row r="566">
          <cell r="A566" t="str">
            <v>MIRLOM_2_MLBBTA</v>
          </cell>
        </row>
        <row r="567">
          <cell r="A567" t="str">
            <v>MIRLOM_2_MLBBTB</v>
          </cell>
        </row>
        <row r="568">
          <cell r="A568" t="str">
            <v>MIRLOM_2_ONTARO</v>
          </cell>
        </row>
        <row r="569">
          <cell r="A569" t="str">
            <v>MIRLOM_2_RTS032</v>
          </cell>
        </row>
        <row r="570">
          <cell r="A570" t="str">
            <v>MIRLOM_2_RTS033</v>
          </cell>
        </row>
        <row r="571">
          <cell r="A571" t="str">
            <v>MIRLOM_2_TEMESC</v>
          </cell>
        </row>
        <row r="572">
          <cell r="A572" t="str">
            <v>MIRLOM_6_DELGEN</v>
          </cell>
        </row>
        <row r="573">
          <cell r="A573" t="str">
            <v>MIRLOM_6_PEAKER</v>
          </cell>
        </row>
        <row r="574">
          <cell r="A574" t="str">
            <v>MIRLOM_7_MWDLKM</v>
          </cell>
        </row>
        <row r="575">
          <cell r="A575" t="str">
            <v>MISSIX_1_QF</v>
          </cell>
        </row>
        <row r="576">
          <cell r="A576" t="str">
            <v>MKTRCK_1_UNIT 1</v>
          </cell>
        </row>
        <row r="577">
          <cell r="A577" t="str">
            <v>MLPTAS_7_QFUNTS</v>
          </cell>
        </row>
        <row r="578">
          <cell r="A578" t="str">
            <v>MNDALY_6_MCGRTH</v>
          </cell>
        </row>
        <row r="579">
          <cell r="A579" t="str">
            <v>MNDALY_7_UNIT 1</v>
          </cell>
        </row>
        <row r="580">
          <cell r="A580" t="str">
            <v>MNDALY_7_UNIT 2</v>
          </cell>
        </row>
        <row r="581">
          <cell r="A581" t="str">
            <v>MNDALY_7_UNIT 3</v>
          </cell>
        </row>
        <row r="582">
          <cell r="A582" t="str">
            <v>MNDOTA_1_SOLAR1</v>
          </cell>
        </row>
        <row r="583">
          <cell r="A583" t="str">
            <v>MNDOTA_1_SOLAR2</v>
          </cell>
        </row>
        <row r="584">
          <cell r="A584" t="str">
            <v>MOJAVE_1_SIPHON</v>
          </cell>
        </row>
        <row r="585">
          <cell r="A585" t="str">
            <v>MOJAVW_2_SOLAR</v>
          </cell>
        </row>
        <row r="586">
          <cell r="A586" t="str">
            <v>MONLTH_6_BOREL</v>
          </cell>
        </row>
        <row r="587">
          <cell r="A587" t="str">
            <v>MONTPH_7_UNITS</v>
          </cell>
        </row>
        <row r="588">
          <cell r="A588" t="str">
            <v>MOORPK_2_CALABS</v>
          </cell>
        </row>
        <row r="589">
          <cell r="A589" t="str">
            <v>MOORPK_6_QF</v>
          </cell>
        </row>
        <row r="590">
          <cell r="A590" t="str">
            <v>MORWD_6_QF</v>
          </cell>
        </row>
        <row r="591">
          <cell r="A591" t="str">
            <v>MOSSLD_1_QF</v>
          </cell>
        </row>
        <row r="592">
          <cell r="A592" t="str">
            <v>MOSSLD_2_PSP1</v>
          </cell>
        </row>
        <row r="593">
          <cell r="A593" t="str">
            <v>MOSSLD_2_PSP2</v>
          </cell>
        </row>
        <row r="594">
          <cell r="A594" t="str">
            <v>MRCHNT_2_PL1X3</v>
          </cell>
        </row>
        <row r="595">
          <cell r="A595" t="str">
            <v>MRGT_6_MEF2</v>
          </cell>
        </row>
        <row r="596">
          <cell r="A596" t="str">
            <v>MRGT_6_MMAREF</v>
          </cell>
        </row>
        <row r="597">
          <cell r="A597" t="str">
            <v>MRLSDS_6_SOLAR1</v>
          </cell>
        </row>
        <row r="598">
          <cell r="A598" t="str">
            <v>MSHGTS_6_MMARLF</v>
          </cell>
        </row>
        <row r="599">
          <cell r="A599" t="str">
            <v>MSOLAR_2_SOLAR1</v>
          </cell>
        </row>
        <row r="600">
          <cell r="A600" t="str">
            <v>MSOLAR_2_SOLAR2</v>
          </cell>
        </row>
        <row r="601">
          <cell r="A601" t="str">
            <v>MSOLAR_2_SOLAR3</v>
          </cell>
        </row>
        <row r="602">
          <cell r="A602" t="str">
            <v>MSSION_2_QF</v>
          </cell>
        </row>
        <row r="603">
          <cell r="A603" t="str">
            <v>MSTANG_2_SOLAR</v>
          </cell>
        </row>
        <row r="604">
          <cell r="A604" t="str">
            <v>MSTANG_2_SOLAR3</v>
          </cell>
        </row>
        <row r="605">
          <cell r="A605" t="str">
            <v>MSTANG_2_SOLAR4</v>
          </cell>
        </row>
        <row r="606">
          <cell r="A606" t="str">
            <v>MTNPOS_1_UNIT</v>
          </cell>
        </row>
        <row r="607">
          <cell r="A607" t="str">
            <v>MTWIND_1_UNIT 1</v>
          </cell>
        </row>
        <row r="608">
          <cell r="A608" t="str">
            <v>MTWIND_1_UNIT 2</v>
          </cell>
        </row>
        <row r="609">
          <cell r="A609" t="str">
            <v>MTWIND_1_UNIT 3</v>
          </cell>
        </row>
        <row r="610">
          <cell r="A610" t="str">
            <v>MURRAY_6_UNIT</v>
          </cell>
        </row>
        <row r="611">
          <cell r="A611" t="str">
            <v>NAROW1_2_UNIT</v>
          </cell>
        </row>
        <row r="612">
          <cell r="A612" t="str">
            <v>NAROW2_2_UNIT</v>
          </cell>
        </row>
        <row r="613">
          <cell r="A613" t="str">
            <v>NAVYII_2_UNITS</v>
          </cell>
        </row>
        <row r="614">
          <cell r="A614" t="str">
            <v>NCPA_7_GP1UN1</v>
          </cell>
        </row>
        <row r="615">
          <cell r="A615" t="str">
            <v>NCPA_7_GP1UN2</v>
          </cell>
        </row>
        <row r="616">
          <cell r="A616" t="str">
            <v>NCPA_7_GP2UN3</v>
          </cell>
        </row>
        <row r="617">
          <cell r="A617" t="str">
            <v>NCPA_7_GP2UN4</v>
          </cell>
        </row>
        <row r="618">
          <cell r="A618" t="str">
            <v>NEENCH_6_SOLAR</v>
          </cell>
        </row>
        <row r="619">
          <cell r="A619" t="str">
            <v>NEWARK_1_QF</v>
          </cell>
        </row>
        <row r="620">
          <cell r="A620" t="str">
            <v>NHOGAN_6_UNITS</v>
          </cell>
        </row>
        <row r="621">
          <cell r="A621" t="str">
            <v>NIMTG_6_NIQF</v>
          </cell>
        </row>
        <row r="622">
          <cell r="A622" t="str">
            <v>NOVATO_6_LNDFL</v>
          </cell>
        </row>
        <row r="623">
          <cell r="A623" t="str">
            <v>NWCSTL_7_UNIT 1</v>
          </cell>
        </row>
        <row r="624">
          <cell r="A624" t="str">
            <v>NZWIND_2_WDSTR5</v>
          </cell>
        </row>
        <row r="625">
          <cell r="A625" t="str">
            <v>NZWIND_6_CALWND</v>
          </cell>
        </row>
        <row r="626">
          <cell r="A626" t="str">
            <v>NZWIND_6_WDSTR</v>
          </cell>
        </row>
        <row r="627">
          <cell r="A627" t="str">
            <v>NZWIND_6_WDSTR2</v>
          </cell>
        </row>
        <row r="628">
          <cell r="A628" t="str">
            <v>NZWIND_6_WDSTR3</v>
          </cell>
        </row>
        <row r="629">
          <cell r="A629" t="str">
            <v>NZWIND_6_WDSTR4</v>
          </cell>
        </row>
        <row r="630">
          <cell r="A630" t="str">
            <v>OAK C_1_EBMUD</v>
          </cell>
        </row>
        <row r="631">
          <cell r="A631" t="str">
            <v>OAK C_7_UNIT 1</v>
          </cell>
        </row>
        <row r="632">
          <cell r="A632" t="str">
            <v>OAK C_7_UNIT 2</v>
          </cell>
        </row>
        <row r="633">
          <cell r="A633" t="str">
            <v>OAK C_7_UNIT 3</v>
          </cell>
        </row>
        <row r="634">
          <cell r="A634" t="str">
            <v>OAK L_1_GTG1</v>
          </cell>
        </row>
        <row r="635">
          <cell r="A635" t="str">
            <v>OAKWD_6_ZEPHWD</v>
          </cell>
        </row>
        <row r="636">
          <cell r="A636" t="str">
            <v>OASIS_6_CREST</v>
          </cell>
        </row>
        <row r="637">
          <cell r="A637" t="str">
            <v>OASIS_6_SOLAR1</v>
          </cell>
        </row>
        <row r="638">
          <cell r="A638" t="str">
            <v>OASIS_6_SOLAR2</v>
          </cell>
        </row>
        <row r="639">
          <cell r="A639" t="str">
            <v>OASIS_6_SOLAR3</v>
          </cell>
        </row>
        <row r="640">
          <cell r="A640" t="str">
            <v>OCTILO_5_WIND</v>
          </cell>
        </row>
        <row r="641">
          <cell r="A641" t="str">
            <v>OGROVE_6_PL1X2</v>
          </cell>
        </row>
        <row r="642">
          <cell r="A642" t="str">
            <v>OILFLD_7_QFUNTS</v>
          </cell>
        </row>
        <row r="643">
          <cell r="A643" t="str">
            <v>OLDRIV_6_BIOGAS</v>
          </cell>
        </row>
        <row r="644">
          <cell r="A644" t="str">
            <v>OLDRV1_6_SOLAR</v>
          </cell>
        </row>
        <row r="645">
          <cell r="A645" t="str">
            <v>OLINDA_2_COYCRK</v>
          </cell>
        </row>
        <row r="646">
          <cell r="A646" t="str">
            <v>OLINDA_2_LNDFL2</v>
          </cell>
        </row>
        <row r="647">
          <cell r="A647" t="str">
            <v>OLINDA_2_QF</v>
          </cell>
        </row>
        <row r="648">
          <cell r="A648" t="str">
            <v>OLINDA_7_LNDFIL</v>
          </cell>
        </row>
        <row r="649">
          <cell r="A649" t="str">
            <v>OLIVEP_1_SOLAR</v>
          </cell>
        </row>
        <row r="650">
          <cell r="A650" t="str">
            <v>OLIVEP_1_SOLAR2</v>
          </cell>
        </row>
        <row r="651">
          <cell r="A651" t="str">
            <v>OLSEN_2_UNIT</v>
          </cell>
        </row>
        <row r="652">
          <cell r="A652" t="str">
            <v>OMAR_2_UNIT 1</v>
          </cell>
        </row>
        <row r="653">
          <cell r="A653" t="str">
            <v>OMAR_2_UNIT 2</v>
          </cell>
        </row>
        <row r="654">
          <cell r="A654" t="str">
            <v>OMAR_2_UNIT 3</v>
          </cell>
        </row>
        <row r="655">
          <cell r="A655" t="str">
            <v>OMAR_2_UNIT 4</v>
          </cell>
        </row>
        <row r="656">
          <cell r="A656" t="str">
            <v>ONLLPP_6_UNITS</v>
          </cell>
        </row>
        <row r="657">
          <cell r="A657" t="str">
            <v>ORLND_6_HIGHLI</v>
          </cell>
        </row>
        <row r="658">
          <cell r="A658" t="str">
            <v>ORLND_6_SOLAR1</v>
          </cell>
        </row>
        <row r="659">
          <cell r="A659" t="str">
            <v>ORMOND_7_UNIT 1</v>
          </cell>
        </row>
        <row r="660">
          <cell r="A660" t="str">
            <v>ORMOND_7_UNIT 2</v>
          </cell>
        </row>
        <row r="661">
          <cell r="A661" t="str">
            <v>OROLOM_1_SOLAR1</v>
          </cell>
        </row>
        <row r="662">
          <cell r="A662" t="str">
            <v>OROLOM_1_SOLAR2</v>
          </cell>
        </row>
        <row r="663">
          <cell r="A663" t="str">
            <v>OROVIL_6_UNIT</v>
          </cell>
        </row>
        <row r="664">
          <cell r="A664" t="str">
            <v>OSO_6_NSPIN</v>
          </cell>
        </row>
        <row r="665">
          <cell r="A665" t="str">
            <v>OTAY_6_LNDFL5</v>
          </cell>
        </row>
        <row r="666">
          <cell r="A666" t="str">
            <v>OTAY_6_LNDFL6</v>
          </cell>
        </row>
        <row r="667">
          <cell r="A667" t="str">
            <v>OTAY_6_PL1X2</v>
          </cell>
        </row>
        <row r="668">
          <cell r="A668" t="str">
            <v>OTAY_6_UNITB1</v>
          </cell>
        </row>
        <row r="669">
          <cell r="A669" t="str">
            <v>OTMESA_2_PL1X3</v>
          </cell>
        </row>
        <row r="670">
          <cell r="A670" t="str">
            <v>OXBOW_6_DRUM</v>
          </cell>
        </row>
        <row r="671">
          <cell r="A671" t="str">
            <v>OXMTN_6_LNDFIL</v>
          </cell>
        </row>
        <row r="672">
          <cell r="A672" t="str">
            <v>PACLUM_6_UNIT</v>
          </cell>
        </row>
        <row r="673">
          <cell r="A673" t="str">
            <v>PADUA_2_ONTARO</v>
          </cell>
        </row>
        <row r="674">
          <cell r="A674" t="str">
            <v>PADUA_2_SOLAR1</v>
          </cell>
        </row>
        <row r="675">
          <cell r="A675" t="str">
            <v>PADUA_6_MWDSDM</v>
          </cell>
        </row>
        <row r="676">
          <cell r="A676" t="str">
            <v>PADUA_6_QF</v>
          </cell>
        </row>
        <row r="677">
          <cell r="A677" t="str">
            <v>PADUA_7_SDIMAS</v>
          </cell>
        </row>
        <row r="678">
          <cell r="A678" t="str">
            <v>PAIGES_6_SOLAR</v>
          </cell>
        </row>
        <row r="679">
          <cell r="A679" t="str">
            <v>PALALT_7_COBUG</v>
          </cell>
        </row>
        <row r="680">
          <cell r="A680" t="str">
            <v>PALOMR_2_PL1X3</v>
          </cell>
        </row>
        <row r="681">
          <cell r="A681" t="str">
            <v>PANDOL_6_UNIT</v>
          </cell>
        </row>
        <row r="682">
          <cell r="A682" t="str">
            <v>PANSEA_1_PANARO</v>
          </cell>
        </row>
        <row r="683">
          <cell r="A683" t="str">
            <v>PARDEB_6_UNITS</v>
          </cell>
        </row>
        <row r="684">
          <cell r="A684" t="str">
            <v>PBLOSM_2_SOLAR</v>
          </cell>
        </row>
        <row r="685">
          <cell r="A685" t="str">
            <v>PEABDY_2_LNDFIL</v>
          </cell>
        </row>
        <row r="686">
          <cell r="A686" t="str">
            <v>PEABDY_2_LNDFL1</v>
          </cell>
        </row>
        <row r="687">
          <cell r="A687" t="str">
            <v>PEARBL_2_NSPIN</v>
          </cell>
        </row>
        <row r="688">
          <cell r="A688" t="str">
            <v>PEORIA_1_SOLAR</v>
          </cell>
        </row>
        <row r="689">
          <cell r="A689" t="str">
            <v>PGCC_1_PDRP02</v>
          </cell>
        </row>
        <row r="690">
          <cell r="A690" t="str">
            <v>PGCC_1_PDRP04</v>
          </cell>
        </row>
        <row r="691">
          <cell r="A691" t="str">
            <v>PGCC_1_PDRP05</v>
          </cell>
        </row>
        <row r="692">
          <cell r="A692" t="str">
            <v>PGEB_2_PDRP01</v>
          </cell>
        </row>
        <row r="693">
          <cell r="A693" t="str">
            <v>PGEB_2_PDRP02</v>
          </cell>
        </row>
        <row r="694">
          <cell r="A694" t="str">
            <v>PGEB_2_PDRP03</v>
          </cell>
        </row>
        <row r="695">
          <cell r="A695" t="str">
            <v>PGEB_2_PDRP04</v>
          </cell>
        </row>
        <row r="696">
          <cell r="A696" t="str">
            <v>PGEB_2_PDRP05</v>
          </cell>
        </row>
        <row r="697">
          <cell r="A697" t="str">
            <v>PGEB_2_PDRP06</v>
          </cell>
        </row>
        <row r="698">
          <cell r="A698" t="str">
            <v>PGEB_2_PDRP07</v>
          </cell>
        </row>
        <row r="699">
          <cell r="A699" t="str">
            <v>PGEB_2_PDRP08</v>
          </cell>
        </row>
        <row r="700">
          <cell r="A700" t="str">
            <v>PGEB_2_PDRP09</v>
          </cell>
        </row>
        <row r="701">
          <cell r="A701" t="str">
            <v>PGEB_2_PDRP10</v>
          </cell>
        </row>
        <row r="702">
          <cell r="A702" t="str">
            <v>PGEB_2_RDRR08</v>
          </cell>
        </row>
        <row r="703">
          <cell r="A703" t="str">
            <v>PGF1_2_PDRP03</v>
          </cell>
        </row>
        <row r="704">
          <cell r="A704" t="str">
            <v>PGF1_2_PDRP04</v>
          </cell>
        </row>
        <row r="705">
          <cell r="A705" t="str">
            <v>PGF1_2_PDRP07</v>
          </cell>
        </row>
        <row r="706">
          <cell r="A706" t="str">
            <v>PGF1_2_PDRP08</v>
          </cell>
        </row>
        <row r="707">
          <cell r="A707" t="str">
            <v>PGF1_2_PDRP09</v>
          </cell>
        </row>
        <row r="708">
          <cell r="A708" t="str">
            <v>PGF1_2_PDRP10</v>
          </cell>
        </row>
        <row r="709">
          <cell r="A709" t="str">
            <v>PGF1_2_PDRP11</v>
          </cell>
        </row>
        <row r="710">
          <cell r="A710" t="str">
            <v>PGF1_2_RDRR05</v>
          </cell>
        </row>
        <row r="711">
          <cell r="A711" t="str">
            <v>PGF1_2_RDRR06</v>
          </cell>
        </row>
        <row r="712">
          <cell r="A712" t="str">
            <v>PGFG_1_PDRP03</v>
          </cell>
        </row>
        <row r="713">
          <cell r="A713" t="str">
            <v>PGFG_1_PDRP04</v>
          </cell>
        </row>
        <row r="714">
          <cell r="A714" t="str">
            <v>PGFG_1_PDRP05</v>
          </cell>
        </row>
        <row r="715">
          <cell r="A715" t="str">
            <v>PGFG_1_PDRP06</v>
          </cell>
        </row>
        <row r="716">
          <cell r="A716" t="str">
            <v>PGHB_6_PDRP01</v>
          </cell>
        </row>
        <row r="717">
          <cell r="A717" t="str">
            <v>PGHB_6_PDRP02</v>
          </cell>
        </row>
        <row r="718">
          <cell r="A718" t="str">
            <v>PGKN_2_PDRP02</v>
          </cell>
        </row>
        <row r="719">
          <cell r="A719" t="str">
            <v>PGKN_2_RDRR03</v>
          </cell>
        </row>
        <row r="720">
          <cell r="A720" t="str">
            <v>PGNB_2_PDRP01</v>
          </cell>
        </row>
        <row r="721">
          <cell r="A721" t="str">
            <v>PGNB_2_PDRP02</v>
          </cell>
        </row>
        <row r="722">
          <cell r="A722" t="str">
            <v>PGNB_2_PDRP03</v>
          </cell>
        </row>
        <row r="723">
          <cell r="A723" t="str">
            <v>PGNB_2_PDRP04</v>
          </cell>
        </row>
        <row r="724">
          <cell r="A724" t="str">
            <v>PGNB_2_RDRR01</v>
          </cell>
        </row>
        <row r="725">
          <cell r="A725" t="str">
            <v>PGNC_1_PDRP01</v>
          </cell>
        </row>
        <row r="726">
          <cell r="A726" t="str">
            <v>PGNP_2_PDRP02</v>
          </cell>
        </row>
        <row r="727">
          <cell r="A727" t="str">
            <v>PGNP_2_PDRP03</v>
          </cell>
        </row>
        <row r="728">
          <cell r="A728" t="str">
            <v>PGNP_2_RDRR01</v>
          </cell>
        </row>
        <row r="729">
          <cell r="A729" t="str">
            <v>PGNP_2_RDRR09</v>
          </cell>
        </row>
        <row r="730">
          <cell r="A730" t="str">
            <v>PGP2_2_PDRP01</v>
          </cell>
        </row>
        <row r="731">
          <cell r="A731" t="str">
            <v>PGP2_2_PDRP05</v>
          </cell>
        </row>
        <row r="732">
          <cell r="A732" t="str">
            <v>PGP2_2_PDRP06</v>
          </cell>
        </row>
        <row r="733">
          <cell r="A733" t="str">
            <v>PGP2_2_PDRP07</v>
          </cell>
        </row>
        <row r="734">
          <cell r="A734" t="str">
            <v>PGP2_2_PDRP08</v>
          </cell>
        </row>
        <row r="735">
          <cell r="A735" t="str">
            <v>PGP2_2_PDRP10</v>
          </cell>
        </row>
        <row r="736">
          <cell r="A736" t="str">
            <v>PGSB_1_PDRP02</v>
          </cell>
        </row>
        <row r="737">
          <cell r="A737" t="str">
            <v>PGSB_1_PDRP04</v>
          </cell>
        </row>
        <row r="738">
          <cell r="A738" t="str">
            <v>PGSB_1_PDRP06</v>
          </cell>
        </row>
        <row r="739">
          <cell r="A739" t="str">
            <v>PGSB_1_PDRP08</v>
          </cell>
        </row>
        <row r="740">
          <cell r="A740" t="str">
            <v>PGSB_1_PDRP09</v>
          </cell>
        </row>
        <row r="741">
          <cell r="A741" t="str">
            <v>PGSB_1_PDRP10</v>
          </cell>
        </row>
        <row r="742">
          <cell r="A742" t="str">
            <v>PGSB_1_PDRP11</v>
          </cell>
        </row>
        <row r="743">
          <cell r="A743" t="str">
            <v>PGSB_1_PDRP12</v>
          </cell>
        </row>
        <row r="744">
          <cell r="A744" t="str">
            <v>PGSB_1_PDRP13</v>
          </cell>
        </row>
        <row r="745">
          <cell r="A745" t="str">
            <v>PGSB_1_PDRP14</v>
          </cell>
        </row>
        <row r="746">
          <cell r="A746" t="str">
            <v>PGSB_1_RDRR05</v>
          </cell>
        </row>
        <row r="747">
          <cell r="A747" t="str">
            <v>PGSF_2_PDRP03</v>
          </cell>
        </row>
        <row r="748">
          <cell r="A748" t="str">
            <v>PGSF_2_PDRP04</v>
          </cell>
        </row>
        <row r="749">
          <cell r="A749" t="str">
            <v>PGSF_2_PDRP06</v>
          </cell>
        </row>
        <row r="750">
          <cell r="A750" t="str">
            <v>PGSF_2_PDRP07</v>
          </cell>
        </row>
        <row r="751">
          <cell r="A751" t="str">
            <v>PGSF_2_PDRP08</v>
          </cell>
        </row>
        <row r="752">
          <cell r="A752" t="str">
            <v>PGSF_2_PDRP09</v>
          </cell>
        </row>
        <row r="753">
          <cell r="A753" t="str">
            <v>PGSF_2_PDRP10</v>
          </cell>
        </row>
        <row r="754">
          <cell r="A754" t="str">
            <v>PGSF_2_PDRP11</v>
          </cell>
        </row>
        <row r="755">
          <cell r="A755" t="str">
            <v>PGSF_2_PDRP12</v>
          </cell>
        </row>
        <row r="756">
          <cell r="A756" t="str">
            <v>PGSI_1_PDRP01</v>
          </cell>
        </row>
        <row r="757">
          <cell r="A757" t="str">
            <v>PGSI_1_PDRP02</v>
          </cell>
        </row>
        <row r="758">
          <cell r="A758" t="str">
            <v>PGSI_1_RDRR01</v>
          </cell>
        </row>
        <row r="759">
          <cell r="A759" t="str">
            <v>PGST_2_PDRP01</v>
          </cell>
        </row>
        <row r="760">
          <cell r="A760" t="str">
            <v>PGST_2_PDRP03</v>
          </cell>
        </row>
        <row r="761">
          <cell r="A761" t="str">
            <v>PGST_2_RDRR02</v>
          </cell>
        </row>
        <row r="762">
          <cell r="A762" t="str">
            <v>PGZP_2_PDRP02</v>
          </cell>
        </row>
        <row r="763">
          <cell r="A763" t="str">
            <v>PGZP_2_PDRP03</v>
          </cell>
        </row>
        <row r="764">
          <cell r="A764" t="str">
            <v>PGZP_2_RDRR01</v>
          </cell>
        </row>
        <row r="765">
          <cell r="A765" t="str">
            <v>PGZP_2_RDRR02</v>
          </cell>
        </row>
        <row r="766">
          <cell r="A766" t="str">
            <v>PGZP_2_RDRR03</v>
          </cell>
        </row>
        <row r="767">
          <cell r="A767" t="str">
            <v>PGZP_2_RDRR06</v>
          </cell>
        </row>
        <row r="768">
          <cell r="A768" t="str">
            <v>PHOENX_1_UNIT</v>
          </cell>
        </row>
        <row r="769">
          <cell r="A769" t="str">
            <v>PINFLT_7_UNITS</v>
          </cell>
        </row>
        <row r="770">
          <cell r="A770" t="str">
            <v>PIOPIC_2_CTG1</v>
          </cell>
        </row>
        <row r="771">
          <cell r="A771" t="str">
            <v>PIOPIC_2_CTG2</v>
          </cell>
        </row>
        <row r="772">
          <cell r="A772" t="str">
            <v>PIOPIC_2_CTG3</v>
          </cell>
        </row>
        <row r="773">
          <cell r="A773" t="str">
            <v>PIT1_6_FRIVRA</v>
          </cell>
        </row>
        <row r="774">
          <cell r="A774" t="str">
            <v>PIT1_7_UNIT 1</v>
          </cell>
        </row>
        <row r="775">
          <cell r="A775" t="str">
            <v>PIT1_7_UNIT 2</v>
          </cell>
        </row>
        <row r="776">
          <cell r="A776" t="str">
            <v>PIT3_7_PL1X3</v>
          </cell>
        </row>
        <row r="777">
          <cell r="A777" t="str">
            <v>PIT4_7_PL1X2</v>
          </cell>
        </row>
        <row r="778">
          <cell r="A778" t="str">
            <v>PIT5_7_PL1X2</v>
          </cell>
        </row>
        <row r="779">
          <cell r="A779" t="str">
            <v>PIT5_7_PL3X4</v>
          </cell>
        </row>
        <row r="780">
          <cell r="A780" t="str">
            <v>PIT5_7_QFUNTS</v>
          </cell>
        </row>
        <row r="781">
          <cell r="A781" t="str">
            <v>PIT6_7_UNIT 1</v>
          </cell>
        </row>
        <row r="782">
          <cell r="A782" t="str">
            <v>PIT6_7_UNIT 2</v>
          </cell>
        </row>
        <row r="783">
          <cell r="A783" t="str">
            <v>PIT7_7_UNIT 1</v>
          </cell>
        </row>
        <row r="784">
          <cell r="A784" t="str">
            <v>PIT7_7_UNIT 2</v>
          </cell>
        </row>
        <row r="785">
          <cell r="A785" t="str">
            <v>PLACVL_1_CHILIB</v>
          </cell>
        </row>
        <row r="786">
          <cell r="A786" t="str">
            <v>PLACVL_1_RCKCRE</v>
          </cell>
        </row>
        <row r="787">
          <cell r="A787" t="str">
            <v>PLAINV_6_BSOLAR</v>
          </cell>
        </row>
        <row r="788">
          <cell r="A788" t="str">
            <v>PLAINV_6_DSOLAR</v>
          </cell>
        </row>
        <row r="789">
          <cell r="A789" t="str">
            <v>PLAINV_6_NLRSR1</v>
          </cell>
        </row>
        <row r="790">
          <cell r="A790" t="str">
            <v>PLAINV_6_SOLAR3</v>
          </cell>
        </row>
        <row r="791">
          <cell r="A791" t="str">
            <v>PLAINV_6_SOLARC</v>
          </cell>
        </row>
        <row r="792">
          <cell r="A792" t="str">
            <v>PLSNTG_7_LNCLND</v>
          </cell>
        </row>
        <row r="793">
          <cell r="A793" t="str">
            <v>PMDLET_6_SOLAR1</v>
          </cell>
        </row>
        <row r="794">
          <cell r="A794" t="str">
            <v>PMPJCK_1_RB2SLR</v>
          </cell>
        </row>
        <row r="795">
          <cell r="A795" t="str">
            <v>PMPJCK_1_SOLAR1</v>
          </cell>
        </row>
        <row r="796">
          <cell r="A796" t="str">
            <v>PMPJCK_1_SOLAR2</v>
          </cell>
        </row>
        <row r="797">
          <cell r="A797" t="str">
            <v>PNCHEG_2_PL1X4</v>
          </cell>
        </row>
        <row r="798">
          <cell r="A798" t="str">
            <v>PNCHPP_1_PL1X2</v>
          </cell>
        </row>
        <row r="799">
          <cell r="A799" t="str">
            <v>PNOCHE_1_PL1X2</v>
          </cell>
        </row>
        <row r="800">
          <cell r="A800" t="str">
            <v>PNOCHE_1_UNITA1</v>
          </cell>
        </row>
        <row r="801">
          <cell r="A801" t="str">
            <v>POEPH_7_UNIT 1</v>
          </cell>
        </row>
        <row r="802">
          <cell r="A802" t="str">
            <v>POEPH_7_UNIT 2</v>
          </cell>
        </row>
        <row r="803">
          <cell r="A803" t="str">
            <v>POTTER_6_UNITS</v>
          </cell>
        </row>
        <row r="804">
          <cell r="A804" t="str">
            <v>POTTER_7_VECINO</v>
          </cell>
        </row>
        <row r="805">
          <cell r="A805" t="str">
            <v>PRIMM_2_SOLAR1</v>
          </cell>
        </row>
        <row r="806">
          <cell r="A806" t="str">
            <v>PSWEET_1_STCRUZ</v>
          </cell>
        </row>
        <row r="807">
          <cell r="A807" t="str">
            <v>PSWEET_7_QFUNTS</v>
          </cell>
        </row>
        <row r="808">
          <cell r="A808" t="str">
            <v>PTLOMA_6_NTCCGN</v>
          </cell>
        </row>
        <row r="809">
          <cell r="A809" t="str">
            <v>PTLOMA_6_NTCQF</v>
          </cell>
        </row>
        <row r="810">
          <cell r="A810" t="str">
            <v>PUTHCR_1_SOLAR1</v>
          </cell>
        </row>
        <row r="811">
          <cell r="A811" t="str">
            <v>PWEST_1_UNIT</v>
          </cell>
        </row>
        <row r="812">
          <cell r="A812" t="str">
            <v>RCKCRK_7_UNIT 1</v>
          </cell>
        </row>
        <row r="813">
          <cell r="A813" t="str">
            <v>RCKCRK_7_UNIT 2</v>
          </cell>
        </row>
        <row r="814">
          <cell r="A814" t="str">
            <v>RDWAY_1_CREST</v>
          </cell>
        </row>
        <row r="815">
          <cell r="A815" t="str">
            <v>RECTOR_2_CREST</v>
          </cell>
        </row>
        <row r="816">
          <cell r="A816" t="str">
            <v>RECTOR_2_KAWEAH</v>
          </cell>
        </row>
        <row r="817">
          <cell r="A817" t="str">
            <v>RECTOR_2_KAWH 1</v>
          </cell>
        </row>
        <row r="818">
          <cell r="A818" t="str">
            <v>RECTOR_2_QF</v>
          </cell>
        </row>
        <row r="819">
          <cell r="A819" t="str">
            <v>RECTOR_7_TULARE</v>
          </cell>
        </row>
        <row r="820">
          <cell r="A820" t="str">
            <v>REDBLF_6_UNIT</v>
          </cell>
        </row>
        <row r="821">
          <cell r="A821" t="str">
            <v>REDMAN_2_SOLAR</v>
          </cell>
        </row>
        <row r="822">
          <cell r="A822" t="str">
            <v>REDOND_7_UNIT 5</v>
          </cell>
        </row>
        <row r="823">
          <cell r="A823" t="str">
            <v>REDOND_7_UNIT 6</v>
          </cell>
        </row>
        <row r="824">
          <cell r="A824" t="str">
            <v>REDOND_7_UNIT 7</v>
          </cell>
        </row>
        <row r="825">
          <cell r="A825" t="str">
            <v>REDOND_7_UNIT 8</v>
          </cell>
        </row>
        <row r="826">
          <cell r="A826" t="str">
            <v>REEDLY_6_SOLAR</v>
          </cell>
        </row>
        <row r="827">
          <cell r="A827" t="str">
            <v>RENWD_1_QF</v>
          </cell>
        </row>
        <row r="828">
          <cell r="A828" t="str">
            <v>RHONDO_2_QF</v>
          </cell>
        </row>
        <row r="829">
          <cell r="A829" t="str">
            <v>RHONDO_6_PUENTE</v>
          </cell>
        </row>
        <row r="830">
          <cell r="A830" t="str">
            <v>RICHMN_7_BAYENV</v>
          </cell>
        </row>
        <row r="831">
          <cell r="A831" t="str">
            <v>RIOBRV_6_UNIT 1</v>
          </cell>
        </row>
        <row r="832">
          <cell r="A832" t="str">
            <v>RIOOSO_1_QF</v>
          </cell>
        </row>
        <row r="833">
          <cell r="A833" t="str">
            <v>RNDMTN_2_SLSPHY1</v>
          </cell>
        </row>
        <row r="834">
          <cell r="A834" t="str">
            <v>ROLLIN_6_UNIT</v>
          </cell>
        </row>
        <row r="835">
          <cell r="A835" t="str">
            <v>ROSMDW_2_WIND1</v>
          </cell>
        </row>
        <row r="836">
          <cell r="A836" t="str">
            <v>ROSMND_6_SOLAR</v>
          </cell>
        </row>
        <row r="837">
          <cell r="A837" t="str">
            <v>RSMSLR_6_SOLAR1</v>
          </cell>
        </row>
        <row r="838">
          <cell r="A838" t="str">
            <v>RSMSLR_6_SOLAR2</v>
          </cell>
        </row>
        <row r="839">
          <cell r="A839" t="str">
            <v>RTEDDY_2_SOLAR1</v>
          </cell>
        </row>
        <row r="840">
          <cell r="A840" t="str">
            <v>RTEDDY_2_SOLAR2</v>
          </cell>
        </row>
        <row r="841">
          <cell r="A841" t="str">
            <v>RTREE_2_WIND1</v>
          </cell>
        </row>
        <row r="842">
          <cell r="A842" t="str">
            <v>RTREE_2_WIND2</v>
          </cell>
        </row>
        <row r="843">
          <cell r="A843" t="str">
            <v>RTREE_2_WIND3</v>
          </cell>
        </row>
        <row r="844">
          <cell r="A844" t="str">
            <v>RUSCTY_2_UNITS</v>
          </cell>
        </row>
        <row r="845">
          <cell r="A845" t="str">
            <v>RVRVEW_1_UNITA1</v>
          </cell>
        </row>
        <row r="846">
          <cell r="A846" t="str">
            <v>RVSIDE_2_RERCU3</v>
          </cell>
        </row>
        <row r="847">
          <cell r="A847" t="str">
            <v>RVSIDE_2_RERCU4</v>
          </cell>
        </row>
        <row r="848">
          <cell r="A848" t="str">
            <v>RVSIDE_6_RERCU1</v>
          </cell>
        </row>
        <row r="849">
          <cell r="A849" t="str">
            <v>RVSIDE_6_RERCU2</v>
          </cell>
        </row>
        <row r="850">
          <cell r="A850" t="str">
            <v>RVSIDE_6_SOLAR1</v>
          </cell>
        </row>
        <row r="851">
          <cell r="A851" t="str">
            <v>RVSIDE_6_SPRING</v>
          </cell>
        </row>
        <row r="852">
          <cell r="A852" t="str">
            <v>S_RITA_6_SOLAR1</v>
          </cell>
        </row>
        <row r="853">
          <cell r="A853" t="str">
            <v>SALIRV_2_UNIT</v>
          </cell>
        </row>
        <row r="854">
          <cell r="A854" t="str">
            <v>SALTSP_7_UNITS</v>
          </cell>
        </row>
        <row r="855">
          <cell r="A855" t="str">
            <v>SAMPSN_6_KELCO1</v>
          </cell>
        </row>
        <row r="856">
          <cell r="A856" t="str">
            <v>SANDLT_2_SUNITS</v>
          </cell>
        </row>
        <row r="857">
          <cell r="A857" t="str">
            <v>SANITR_6_UNITS</v>
          </cell>
        </row>
        <row r="858">
          <cell r="A858" t="str">
            <v>SANLOB_1_LNDFIL</v>
          </cell>
        </row>
        <row r="859">
          <cell r="A859" t="str">
            <v>SANTFG_7_UNITS</v>
          </cell>
        </row>
        <row r="860">
          <cell r="A860" t="str">
            <v>SANTGO_2_LNDFL1</v>
          </cell>
        </row>
        <row r="861">
          <cell r="A861" t="str">
            <v>SANTGO_2_MABBT1</v>
          </cell>
        </row>
        <row r="862">
          <cell r="A862" t="str">
            <v>SANWD_1_QF</v>
          </cell>
        </row>
        <row r="863">
          <cell r="A863" t="str">
            <v>SAUGUS_2_TOLAND</v>
          </cell>
        </row>
        <row r="864">
          <cell r="A864" t="str">
            <v>SAUGUS_6_MWDFTH</v>
          </cell>
        </row>
        <row r="865">
          <cell r="A865" t="str">
            <v>SAUGUS_6_PTCHGN</v>
          </cell>
        </row>
        <row r="866">
          <cell r="A866" t="str">
            <v>SAUGUS_6_QF</v>
          </cell>
        </row>
        <row r="867">
          <cell r="A867" t="str">
            <v>SAUGUS_7_CHIQCN</v>
          </cell>
        </row>
        <row r="868">
          <cell r="A868" t="str">
            <v>SAUGUS_7_LOPEZ</v>
          </cell>
        </row>
        <row r="869">
          <cell r="A869" t="str">
            <v>SBERDO_2_PSP3</v>
          </cell>
        </row>
        <row r="870">
          <cell r="A870" t="str">
            <v>SBERDO_2_PSP4</v>
          </cell>
        </row>
        <row r="871">
          <cell r="A871" t="str">
            <v>SBERDO_2_QF</v>
          </cell>
        </row>
        <row r="872">
          <cell r="A872" t="str">
            <v>SBERDO_2_REDLND</v>
          </cell>
        </row>
        <row r="873">
          <cell r="A873" t="str">
            <v>SBERDO_2_RTS005</v>
          </cell>
        </row>
        <row r="874">
          <cell r="A874" t="str">
            <v>SBERDO_2_RTS007</v>
          </cell>
        </row>
        <row r="875">
          <cell r="A875" t="str">
            <v>SBERDO_2_RTS011</v>
          </cell>
        </row>
        <row r="876">
          <cell r="A876" t="str">
            <v>SBERDO_2_RTS013</v>
          </cell>
        </row>
        <row r="877">
          <cell r="A877" t="str">
            <v>SBERDO_2_RTS016</v>
          </cell>
        </row>
        <row r="878">
          <cell r="A878" t="str">
            <v>SBERDO_2_RTS048</v>
          </cell>
        </row>
        <row r="879">
          <cell r="A879" t="str">
            <v>SBERDO_2_SNTANA</v>
          </cell>
        </row>
        <row r="880">
          <cell r="A880" t="str">
            <v>SBERDO_6_MILLCK</v>
          </cell>
        </row>
        <row r="881">
          <cell r="A881" t="str">
            <v>SCEC_1_PDRP03</v>
          </cell>
        </row>
        <row r="882">
          <cell r="A882" t="str">
            <v>SCEC_1_PDRP26</v>
          </cell>
        </row>
        <row r="883">
          <cell r="A883" t="str">
            <v>SCEC_1_PDRP27</v>
          </cell>
        </row>
        <row r="884">
          <cell r="A884" t="str">
            <v>SCEC_1_PDRP28</v>
          </cell>
        </row>
        <row r="885">
          <cell r="A885" t="str">
            <v>SCEC_1_PDRP29</v>
          </cell>
        </row>
        <row r="886">
          <cell r="A886" t="str">
            <v>SCEC_1_PDRP30</v>
          </cell>
        </row>
        <row r="887">
          <cell r="A887" t="str">
            <v>SCEC_1_PDRP31</v>
          </cell>
        </row>
        <row r="888">
          <cell r="A888" t="str">
            <v>SCEC_1_PDRP32</v>
          </cell>
        </row>
        <row r="889">
          <cell r="A889" t="str">
            <v>SCEC_1_PDRP33</v>
          </cell>
        </row>
        <row r="890">
          <cell r="A890" t="str">
            <v>SCEC_1_PDRP36</v>
          </cell>
        </row>
        <row r="891">
          <cell r="A891" t="str">
            <v>SCEC_1_PDRP37</v>
          </cell>
        </row>
        <row r="892">
          <cell r="A892" t="str">
            <v>SCEC_1_PDRP38</v>
          </cell>
        </row>
        <row r="893">
          <cell r="A893" t="str">
            <v>SCEC_1_PDRP39</v>
          </cell>
        </row>
        <row r="894">
          <cell r="A894" t="str">
            <v>SCEN_6_PDRP01</v>
          </cell>
        </row>
        <row r="895">
          <cell r="A895" t="str">
            <v>SCEN_6_PDRP17</v>
          </cell>
        </row>
        <row r="896">
          <cell r="A896" t="str">
            <v>SCEN_6_PDRP18</v>
          </cell>
        </row>
        <row r="897">
          <cell r="A897" t="str">
            <v>SCEN_6_PDRP19</v>
          </cell>
        </row>
        <row r="898">
          <cell r="A898" t="str">
            <v>SCEN_6_PDRP20</v>
          </cell>
        </row>
        <row r="899">
          <cell r="A899" t="str">
            <v>SCEW_2_PDRP01</v>
          </cell>
        </row>
        <row r="900">
          <cell r="A900" t="str">
            <v>SCEW_2_PDRP04</v>
          </cell>
        </row>
        <row r="901">
          <cell r="A901" t="str">
            <v>SCEW_2_PDRP05</v>
          </cell>
        </row>
        <row r="902">
          <cell r="A902" t="str">
            <v>SCEW_2_PDRP15</v>
          </cell>
        </row>
        <row r="903">
          <cell r="A903" t="str">
            <v>SCEW_2_PDRP16</v>
          </cell>
        </row>
        <row r="904">
          <cell r="A904" t="str">
            <v>SCEW_2_PDRP17</v>
          </cell>
        </row>
        <row r="905">
          <cell r="A905" t="str">
            <v>SCEW_2_PDRP18</v>
          </cell>
        </row>
        <row r="906">
          <cell r="A906" t="str">
            <v>SCEW_2_PDRP19</v>
          </cell>
        </row>
        <row r="907">
          <cell r="A907" t="str">
            <v>SCEW_2_PDRP20</v>
          </cell>
        </row>
        <row r="908">
          <cell r="A908" t="str">
            <v>SCEW_2_PDRP21</v>
          </cell>
        </row>
        <row r="909">
          <cell r="A909" t="str">
            <v>SCEW_2_PDRP24</v>
          </cell>
        </row>
        <row r="910">
          <cell r="A910" t="str">
            <v>SCEW_2_PDRP25</v>
          </cell>
        </row>
        <row r="911">
          <cell r="A911" t="str">
            <v>SCEW_2_PDRP26</v>
          </cell>
        </row>
        <row r="912">
          <cell r="A912" t="str">
            <v>SCHD_1_PDRP11</v>
          </cell>
        </row>
        <row r="913">
          <cell r="A913" t="str">
            <v>SCHD_1_PDRP12</v>
          </cell>
        </row>
        <row r="914">
          <cell r="A914" t="str">
            <v>SCHD_1_PDRP15</v>
          </cell>
        </row>
        <row r="915">
          <cell r="A915" t="str">
            <v>SCHLTE_1_PL1X3</v>
          </cell>
        </row>
        <row r="916">
          <cell r="A916" t="str">
            <v>SCHNDR_1_FIVPTS</v>
          </cell>
        </row>
        <row r="917">
          <cell r="A917" t="str">
            <v>SCHNDR_1_WSTSDE</v>
          </cell>
        </row>
        <row r="918">
          <cell r="A918" t="str">
            <v>SCLD_1_PDRP08</v>
          </cell>
        </row>
        <row r="919">
          <cell r="A919" t="str">
            <v>SCLD_1_PDRP10</v>
          </cell>
        </row>
        <row r="920">
          <cell r="A920" t="str">
            <v>SCNW_6_PDRP10</v>
          </cell>
        </row>
        <row r="921">
          <cell r="A921" t="str">
            <v>SCNW_6_PDRP11</v>
          </cell>
        </row>
        <row r="922">
          <cell r="A922" t="str">
            <v>SCNW_6_PDRP12</v>
          </cell>
        </row>
        <row r="923">
          <cell r="A923" t="str">
            <v>SCNW_6_PDRP15</v>
          </cell>
        </row>
        <row r="924">
          <cell r="A924" t="str">
            <v>SDG1_1_PDRP01</v>
          </cell>
        </row>
        <row r="925">
          <cell r="A925" t="str">
            <v>SDG1_1_PDRP02</v>
          </cell>
        </row>
        <row r="926">
          <cell r="A926" t="str">
            <v>SDG1_1_PDRP03</v>
          </cell>
        </row>
        <row r="927">
          <cell r="A927" t="str">
            <v>SDG1_1_PDRP04</v>
          </cell>
        </row>
        <row r="928">
          <cell r="A928" t="str">
            <v>SDG1_1_PDRP05</v>
          </cell>
        </row>
        <row r="929">
          <cell r="A929" t="str">
            <v>SDG1_1_PDRP06</v>
          </cell>
        </row>
        <row r="930">
          <cell r="A930" t="str">
            <v>SDG1_1_PDRP07</v>
          </cell>
        </row>
        <row r="931">
          <cell r="A931" t="str">
            <v>SDG1_1_PDRP08</v>
          </cell>
        </row>
        <row r="932">
          <cell r="A932" t="str">
            <v>SDG1_1_PDRP09</v>
          </cell>
        </row>
        <row r="933">
          <cell r="A933" t="str">
            <v>SDG1_1_PDRP10</v>
          </cell>
        </row>
        <row r="934">
          <cell r="A934" t="str">
            <v>SDG1_1_PDRP11</v>
          </cell>
        </row>
        <row r="935">
          <cell r="A935" t="str">
            <v>SDG1_1_PDRP14</v>
          </cell>
        </row>
        <row r="936">
          <cell r="A936" t="str">
            <v>SDG1_1_PDRP15</v>
          </cell>
        </row>
        <row r="937">
          <cell r="A937" t="str">
            <v>SDG1_1_PDRP16</v>
          </cell>
        </row>
        <row r="938">
          <cell r="A938" t="str">
            <v>SDG1_1_PDRP17</v>
          </cell>
        </row>
        <row r="939">
          <cell r="A939" t="str">
            <v>SDG1_1_PDRP18</v>
          </cell>
        </row>
        <row r="940">
          <cell r="A940" t="str">
            <v>SDG1_1_PDRP19</v>
          </cell>
        </row>
        <row r="941">
          <cell r="A941" t="str">
            <v>SEARLS_7_ARGUS</v>
          </cell>
        </row>
        <row r="942">
          <cell r="A942" t="str">
            <v>SEGS_1_SR2SL2</v>
          </cell>
        </row>
        <row r="943">
          <cell r="A943" t="str">
            <v>SENTNL_2_CTG1</v>
          </cell>
        </row>
        <row r="944">
          <cell r="A944" t="str">
            <v>SENTNL_2_CTG2</v>
          </cell>
        </row>
        <row r="945">
          <cell r="A945" t="str">
            <v>SENTNL_2_CTG3</v>
          </cell>
        </row>
        <row r="946">
          <cell r="A946" t="str">
            <v>SENTNL_2_CTG4</v>
          </cell>
        </row>
        <row r="947">
          <cell r="A947" t="str">
            <v>SENTNL_2_CTG5</v>
          </cell>
        </row>
        <row r="948">
          <cell r="A948" t="str">
            <v>SENTNL_2_CTG6</v>
          </cell>
        </row>
        <row r="949">
          <cell r="A949" t="str">
            <v>SENTNL_2_CTG7</v>
          </cell>
        </row>
        <row r="950">
          <cell r="A950" t="str">
            <v>SENTNL_2_CTG8</v>
          </cell>
        </row>
        <row r="951">
          <cell r="A951" t="str">
            <v>SGREGY_6_SANGER</v>
          </cell>
        </row>
        <row r="952">
          <cell r="A952" t="str">
            <v>SHUTLE_6_CREST</v>
          </cell>
        </row>
        <row r="953">
          <cell r="A953" t="str">
            <v>SIERRA_1_UNITS</v>
          </cell>
        </row>
        <row r="954">
          <cell r="A954" t="str">
            <v>SISQUC_1_SMARIA</v>
          </cell>
        </row>
        <row r="955">
          <cell r="A955" t="str">
            <v>SKERN_6_SOLAR1</v>
          </cell>
        </row>
        <row r="956">
          <cell r="A956" t="str">
            <v>SKERN_6_SOLAR2</v>
          </cell>
        </row>
        <row r="957">
          <cell r="A957" t="str">
            <v>SLST13_2_SOLAR1</v>
          </cell>
        </row>
        <row r="958">
          <cell r="A958" t="str">
            <v>SLSTR1_2_SOLAR1</v>
          </cell>
        </row>
        <row r="959">
          <cell r="A959" t="str">
            <v>SLSTR2_2_SOLAR2</v>
          </cell>
        </row>
        <row r="960">
          <cell r="A960" t="str">
            <v>SLUISP_2_UNITS</v>
          </cell>
        </row>
        <row r="961">
          <cell r="A961" t="str">
            <v>SLYCRK_1_UNIT 1</v>
          </cell>
        </row>
        <row r="962">
          <cell r="A962" t="str">
            <v>SMPRIP_1_SMPSON</v>
          </cell>
        </row>
        <row r="963">
          <cell r="A963" t="str">
            <v>SMRCOS_6_LNDFIL</v>
          </cell>
        </row>
        <row r="964">
          <cell r="A964" t="str">
            <v>SMUDGO_7_UNIT 1</v>
          </cell>
        </row>
        <row r="965">
          <cell r="A965" t="str">
            <v>SNCLRA_2_HOWLNG</v>
          </cell>
        </row>
        <row r="966">
          <cell r="A966" t="str">
            <v>SNCLRA_2_SPRHYD</v>
          </cell>
        </row>
        <row r="967">
          <cell r="A967" t="str">
            <v>SNCLRA_2_UNIT1</v>
          </cell>
        </row>
        <row r="968">
          <cell r="A968" t="str">
            <v>SNCLRA_6_OXGEN</v>
          </cell>
        </row>
        <row r="969">
          <cell r="A969" t="str">
            <v>SNCLRA_6_PROCGN</v>
          </cell>
        </row>
        <row r="970">
          <cell r="A970" t="str">
            <v>SNCLRA_6_QF</v>
          </cell>
        </row>
        <row r="971">
          <cell r="A971" t="str">
            <v>SNCLRA_6_WILLMT</v>
          </cell>
        </row>
        <row r="972">
          <cell r="A972" t="str">
            <v>SNDBAR_7_UNIT 1</v>
          </cell>
        </row>
        <row r="973">
          <cell r="A973" t="str">
            <v>SNMALF_6_UNITS</v>
          </cell>
        </row>
        <row r="974">
          <cell r="A974" t="str">
            <v>SOUTH_2_UNIT</v>
          </cell>
        </row>
        <row r="975">
          <cell r="A975" t="str">
            <v>SPAULD_6_UNIT 3</v>
          </cell>
        </row>
        <row r="976">
          <cell r="A976" t="str">
            <v>SPAULD_6_UNIT12</v>
          </cell>
        </row>
        <row r="977">
          <cell r="A977" t="str">
            <v>SPBURN_2_UNIT 1</v>
          </cell>
        </row>
        <row r="978">
          <cell r="A978" t="str">
            <v>SPBURN_7_SNOWMT</v>
          </cell>
        </row>
        <row r="979">
          <cell r="A979" t="str">
            <v>SPI LI_2_UNIT 1</v>
          </cell>
        </row>
        <row r="980">
          <cell r="A980" t="str">
            <v>SPIAND_1_ANDSN2</v>
          </cell>
        </row>
        <row r="981">
          <cell r="A981" t="str">
            <v>SPICER_1_UNITS</v>
          </cell>
        </row>
        <row r="982">
          <cell r="A982" t="str">
            <v>SPIFBD_1_PL1X2</v>
          </cell>
        </row>
        <row r="983">
          <cell r="A983" t="str">
            <v>SPQUIN_6_SRPCQU</v>
          </cell>
        </row>
        <row r="984">
          <cell r="A984" t="str">
            <v>SPRGAP_1_UNIT 1</v>
          </cell>
        </row>
        <row r="985">
          <cell r="A985" t="str">
            <v>SPRGVL_2_CREST</v>
          </cell>
        </row>
        <row r="986">
          <cell r="A986" t="str">
            <v>SPRGVL_2_QF</v>
          </cell>
        </row>
        <row r="987">
          <cell r="A987" t="str">
            <v>SPRGVL_2_TULE</v>
          </cell>
        </row>
        <row r="988">
          <cell r="A988" t="str">
            <v>SPRGVL_2_TULESC</v>
          </cell>
        </row>
        <row r="989">
          <cell r="A989" t="str">
            <v>SRINTL_6_UNIT</v>
          </cell>
        </row>
        <row r="990">
          <cell r="A990" t="str">
            <v>STANIS_7_UNIT 1</v>
          </cell>
        </row>
        <row r="991">
          <cell r="A991" t="str">
            <v>STAUFF_1_UNIT</v>
          </cell>
        </row>
        <row r="992">
          <cell r="A992" t="str">
            <v>STIGCT_2_LODI</v>
          </cell>
        </row>
        <row r="993">
          <cell r="A993" t="str">
            <v>STNRES_1_UNIT</v>
          </cell>
        </row>
        <row r="994">
          <cell r="A994" t="str">
            <v>STOILS_1_UNITS</v>
          </cell>
        </row>
        <row r="995">
          <cell r="A995" t="str">
            <v>STOREY_2_MDRCH2</v>
          </cell>
        </row>
        <row r="996">
          <cell r="A996" t="str">
            <v>STOREY_2_MDRCH3</v>
          </cell>
        </row>
        <row r="997">
          <cell r="A997" t="str">
            <v>STOREY_2_MDRCH4</v>
          </cell>
        </row>
        <row r="998">
          <cell r="A998" t="str">
            <v>STOREY_7_MDRCHW</v>
          </cell>
        </row>
        <row r="999">
          <cell r="A999" t="str">
            <v>STROUD_6_SOLAR</v>
          </cell>
        </row>
        <row r="1000">
          <cell r="A1000" t="str">
            <v>SUNRIS_2_PL1X3</v>
          </cell>
        </row>
        <row r="1001">
          <cell r="A1001" t="str">
            <v>SUNSET_2_UNITS</v>
          </cell>
        </row>
        <row r="1002">
          <cell r="A1002" t="str">
            <v>SUNSHN_2_LNDFL</v>
          </cell>
        </row>
        <row r="1003">
          <cell r="A1003" t="str">
            <v>SUTTER_2_PL1X3</v>
          </cell>
        </row>
        <row r="1004">
          <cell r="A1004" t="str">
            <v>SYCAMR_2_UNIT 1</v>
          </cell>
        </row>
        <row r="1005">
          <cell r="A1005" t="str">
            <v>SYCAMR_2_UNIT 2</v>
          </cell>
        </row>
        <row r="1006">
          <cell r="A1006" t="str">
            <v>SYCAMR_2_UNIT 3</v>
          </cell>
        </row>
        <row r="1007">
          <cell r="A1007" t="str">
            <v>SYCAMR_2_UNIT 4</v>
          </cell>
        </row>
        <row r="1008">
          <cell r="A1008" t="str">
            <v>TANHIL_6_SOLART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74BC1-80C6-4C52-A257-8C0F647949C4}">
  <sheetPr>
    <pageSetUpPr fitToPage="1"/>
  </sheetPr>
  <dimension ref="A1:AK32"/>
  <sheetViews>
    <sheetView tabSelected="1" zoomScaleNormal="100" workbookViewId="0">
      <selection activeCell="B2" sqref="B2"/>
    </sheetView>
  </sheetViews>
  <sheetFormatPr defaultRowHeight="13.2" x14ac:dyDescent="0.25"/>
  <cols>
    <col min="1" max="1" width="19.33203125" customWidth="1"/>
    <col min="2" max="2" width="30" customWidth="1"/>
    <col min="3" max="6" width="9.44140625" customWidth="1"/>
    <col min="7" max="7" width="9.5546875" customWidth="1"/>
    <col min="8" max="8" width="10.5546875" customWidth="1"/>
    <col min="9" max="9" width="10.5546875" style="5" customWidth="1"/>
    <col min="10" max="10" width="10.6640625" customWidth="1"/>
    <col min="11" max="11" width="10.44140625" customWidth="1"/>
    <col min="12" max="12" width="10" customWidth="1"/>
    <col min="13" max="13" width="10.44140625" customWidth="1"/>
    <col min="14" max="14" width="11.109375" customWidth="1"/>
    <col min="15" max="15" width="16.33203125" bestFit="1" customWidth="1"/>
    <col min="16" max="16" width="11.5546875" customWidth="1"/>
    <col min="17" max="18" width="10.109375" customWidth="1"/>
    <col min="19" max="19" width="11.6640625" customWidth="1"/>
    <col min="20" max="21" width="15.44140625" customWidth="1"/>
    <col min="22" max="22" width="10.88671875" customWidth="1"/>
    <col min="23" max="23" width="42.44140625" customWidth="1"/>
    <col min="25" max="25" width="9.88671875" customWidth="1"/>
    <col min="36" max="36" width="13.88671875" bestFit="1" customWidth="1"/>
  </cols>
  <sheetData>
    <row r="1" spans="1:37" x14ac:dyDescent="0.25">
      <c r="G1" s="47"/>
      <c r="H1" s="48" t="s">
        <v>88</v>
      </c>
    </row>
    <row r="2" spans="1:37" x14ac:dyDescent="0.25">
      <c r="A2" s="2" t="s">
        <v>65</v>
      </c>
      <c r="B2" s="46" t="s">
        <v>84</v>
      </c>
      <c r="C2" s="38"/>
      <c r="D2" s="38"/>
      <c r="E2" s="38"/>
      <c r="F2" s="3"/>
      <c r="G2" s="3"/>
      <c r="H2" s="3"/>
    </row>
    <row r="3" spans="1:37" ht="39.6" x14ac:dyDescent="0.25">
      <c r="A3" s="1" t="s">
        <v>0</v>
      </c>
      <c r="B3" s="1" t="s">
        <v>1</v>
      </c>
      <c r="C3" s="9">
        <v>45292</v>
      </c>
      <c r="D3" s="9">
        <v>45323</v>
      </c>
      <c r="E3" s="9">
        <v>45352</v>
      </c>
      <c r="F3" s="9">
        <v>45383</v>
      </c>
      <c r="G3" s="9">
        <v>45413</v>
      </c>
      <c r="H3" s="9">
        <v>45444</v>
      </c>
      <c r="I3" s="9">
        <v>45474</v>
      </c>
      <c r="J3" s="9">
        <v>45505</v>
      </c>
      <c r="K3" s="9">
        <v>45536</v>
      </c>
      <c r="L3" s="9">
        <v>45566</v>
      </c>
      <c r="M3" s="9">
        <v>45597</v>
      </c>
      <c r="N3" s="9">
        <v>45627</v>
      </c>
      <c r="O3" s="1" t="s">
        <v>21</v>
      </c>
      <c r="P3" s="1" t="s">
        <v>29</v>
      </c>
      <c r="Q3" s="1" t="s">
        <v>75</v>
      </c>
      <c r="R3" s="1" t="s">
        <v>76</v>
      </c>
      <c r="S3" s="8" t="s">
        <v>30</v>
      </c>
      <c r="T3" s="1" t="s">
        <v>22</v>
      </c>
      <c r="U3" s="1" t="s">
        <v>26</v>
      </c>
      <c r="V3" s="27"/>
      <c r="Z3" s="4"/>
      <c r="AA3" s="4"/>
      <c r="AB3" s="4"/>
    </row>
    <row r="4" spans="1:37" x14ac:dyDescent="0.25">
      <c r="A4" s="1"/>
      <c r="B4" s="1"/>
      <c r="C4" s="10">
        <f t="shared" ref="C4:N4" si="0">SUM(C5:C12)</f>
        <v>478.34000000000003</v>
      </c>
      <c r="D4" s="10">
        <f t="shared" si="0"/>
        <v>485.09000000000003</v>
      </c>
      <c r="E4" s="10">
        <f t="shared" si="0"/>
        <v>477.2</v>
      </c>
      <c r="F4" s="10">
        <f t="shared" si="0"/>
        <v>480.85</v>
      </c>
      <c r="G4" s="10">
        <f t="shared" si="0"/>
        <v>478.84000000000003</v>
      </c>
      <c r="H4" s="10">
        <f t="shared" si="0"/>
        <v>477.97</v>
      </c>
      <c r="I4" s="10">
        <f t="shared" si="0"/>
        <v>482.7</v>
      </c>
      <c r="J4" s="10">
        <f t="shared" si="0"/>
        <v>486.11</v>
      </c>
      <c r="K4" s="10">
        <f t="shared" si="0"/>
        <v>476.56</v>
      </c>
      <c r="L4" s="10">
        <f t="shared" si="0"/>
        <v>488.84000000000003</v>
      </c>
      <c r="M4" s="10">
        <f t="shared" si="0"/>
        <v>493.76</v>
      </c>
      <c r="N4" s="10">
        <f t="shared" si="0"/>
        <v>477.05</v>
      </c>
      <c r="O4" s="1"/>
      <c r="P4" s="1"/>
      <c r="Q4" s="1"/>
      <c r="R4" s="1"/>
      <c r="S4" s="1"/>
      <c r="T4" s="1"/>
      <c r="U4" s="1"/>
      <c r="V4" s="27"/>
      <c r="W4" s="7" t="s">
        <v>31</v>
      </c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</row>
    <row r="5" spans="1:37" x14ac:dyDescent="0.25">
      <c r="A5" s="15" t="s">
        <v>52</v>
      </c>
      <c r="B5" s="16" t="s">
        <v>14</v>
      </c>
      <c r="C5" s="17">
        <v>0.43</v>
      </c>
      <c r="D5" s="17">
        <v>7.57</v>
      </c>
      <c r="E5" s="17">
        <v>0.22</v>
      </c>
      <c r="F5" s="17">
        <v>2.81</v>
      </c>
      <c r="G5" s="17">
        <v>0.67</v>
      </c>
      <c r="H5" s="17">
        <v>0.4</v>
      </c>
      <c r="I5" s="17">
        <v>0.33</v>
      </c>
      <c r="J5" s="39">
        <v>0</v>
      </c>
      <c r="K5" s="39">
        <v>0</v>
      </c>
      <c r="L5" s="39">
        <v>0</v>
      </c>
      <c r="M5" s="39">
        <v>0</v>
      </c>
      <c r="N5" s="39">
        <v>0</v>
      </c>
      <c r="O5" s="17" t="s">
        <v>5</v>
      </c>
      <c r="P5" s="17">
        <f>IF(O5="CAISO System","0.00",J5)</f>
        <v>0</v>
      </c>
      <c r="Q5" s="17">
        <v>4</v>
      </c>
      <c r="R5" s="44" t="s">
        <v>23</v>
      </c>
      <c r="S5" s="17" t="s">
        <v>89</v>
      </c>
      <c r="T5" s="37">
        <v>42948</v>
      </c>
      <c r="U5" s="40">
        <v>45504</v>
      </c>
      <c r="V5" s="28"/>
      <c r="X5" s="31">
        <v>45292</v>
      </c>
      <c r="Y5" s="32">
        <v>45323</v>
      </c>
      <c r="Z5" s="31">
        <v>45352</v>
      </c>
      <c r="AA5" s="32">
        <v>45383</v>
      </c>
      <c r="AB5" s="31">
        <v>45047</v>
      </c>
      <c r="AC5" s="32">
        <v>45444</v>
      </c>
      <c r="AD5" s="31">
        <v>45474</v>
      </c>
      <c r="AE5" s="32">
        <v>45505</v>
      </c>
      <c r="AF5" s="31">
        <v>45536</v>
      </c>
      <c r="AG5" s="32">
        <v>45566</v>
      </c>
      <c r="AH5" s="31">
        <v>45597</v>
      </c>
      <c r="AI5" s="32">
        <v>45627</v>
      </c>
      <c r="AJ5" s="33" t="s">
        <v>34</v>
      </c>
    </row>
    <row r="6" spans="1:37" x14ac:dyDescent="0.25">
      <c r="A6" s="15" t="s">
        <v>28</v>
      </c>
      <c r="B6" s="16" t="s">
        <v>19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5.33</v>
      </c>
      <c r="J6" s="17">
        <v>9.44</v>
      </c>
      <c r="K6" s="17">
        <v>0</v>
      </c>
      <c r="L6" s="17">
        <v>11.34</v>
      </c>
      <c r="M6" s="17">
        <v>16.559999999999999</v>
      </c>
      <c r="N6" s="17">
        <v>0</v>
      </c>
      <c r="O6" s="17" t="s">
        <v>5</v>
      </c>
      <c r="P6" s="17">
        <f>IF(O6="CAISO System","0.00",J6)</f>
        <v>9.44</v>
      </c>
      <c r="Q6" s="17">
        <v>4</v>
      </c>
      <c r="R6" s="44" t="s">
        <v>23</v>
      </c>
      <c r="S6" s="17" t="s">
        <v>89</v>
      </c>
      <c r="T6" s="37">
        <v>41852</v>
      </c>
      <c r="U6" s="37">
        <v>46234</v>
      </c>
      <c r="V6" s="28"/>
      <c r="W6" s="25" t="s">
        <v>67</v>
      </c>
      <c r="X6" s="23">
        <v>200</v>
      </c>
      <c r="Y6" s="23">
        <v>200</v>
      </c>
      <c r="Z6" s="23">
        <v>200</v>
      </c>
      <c r="AA6" s="23">
        <v>200</v>
      </c>
      <c r="AB6" s="23">
        <v>200</v>
      </c>
      <c r="AC6" s="23">
        <v>200</v>
      </c>
      <c r="AD6" s="23">
        <v>200</v>
      </c>
      <c r="AE6" s="23">
        <v>200</v>
      </c>
      <c r="AF6" s="23">
        <v>200</v>
      </c>
      <c r="AG6" s="23">
        <v>200</v>
      </c>
      <c r="AH6" s="23">
        <v>200</v>
      </c>
      <c r="AI6" s="23">
        <v>200</v>
      </c>
      <c r="AJ6" s="24">
        <v>1</v>
      </c>
    </row>
    <row r="7" spans="1:37" x14ac:dyDescent="0.25">
      <c r="A7" s="15" t="s">
        <v>55</v>
      </c>
      <c r="B7" s="16" t="s">
        <v>15</v>
      </c>
      <c r="C7" s="17">
        <v>0.87</v>
      </c>
      <c r="D7" s="17">
        <v>0.44</v>
      </c>
      <c r="E7" s="17">
        <v>0.21</v>
      </c>
      <c r="F7" s="17">
        <v>0.87</v>
      </c>
      <c r="G7" s="17">
        <v>0.79</v>
      </c>
      <c r="H7" s="17">
        <v>0.79</v>
      </c>
      <c r="I7" s="17">
        <v>0.68</v>
      </c>
      <c r="J7" s="17">
        <v>0.62</v>
      </c>
      <c r="K7" s="17">
        <v>0.46</v>
      </c>
      <c r="L7" s="17">
        <v>0.46</v>
      </c>
      <c r="M7" s="17">
        <v>0.84</v>
      </c>
      <c r="N7" s="17">
        <v>0.98</v>
      </c>
      <c r="O7" s="17" t="s">
        <v>6</v>
      </c>
      <c r="P7" s="17" t="str">
        <f t="shared" ref="P7:P12" si="1">IF(O7="CAISO System","0.00",J7)</f>
        <v>0.00</v>
      </c>
      <c r="Q7" s="17">
        <v>4</v>
      </c>
      <c r="R7" s="44" t="s">
        <v>23</v>
      </c>
      <c r="S7" s="17" t="s">
        <v>89</v>
      </c>
      <c r="T7" s="37">
        <v>43739</v>
      </c>
      <c r="U7" s="37">
        <v>46295</v>
      </c>
      <c r="V7" s="26"/>
      <c r="W7" s="25" t="s">
        <v>68</v>
      </c>
      <c r="X7" s="23">
        <v>200</v>
      </c>
      <c r="Y7" s="23">
        <v>200</v>
      </c>
      <c r="Z7" s="23">
        <v>200</v>
      </c>
      <c r="AA7" s="23">
        <v>200</v>
      </c>
      <c r="AB7" s="23">
        <v>200</v>
      </c>
      <c r="AC7" s="23">
        <v>200</v>
      </c>
      <c r="AD7" s="23">
        <v>200</v>
      </c>
      <c r="AE7" s="23">
        <v>200</v>
      </c>
      <c r="AF7" s="23">
        <v>200</v>
      </c>
      <c r="AG7" s="23">
        <v>200</v>
      </c>
      <c r="AH7" s="23">
        <v>200</v>
      </c>
      <c r="AI7" s="23">
        <v>200</v>
      </c>
      <c r="AJ7" s="24">
        <v>1</v>
      </c>
    </row>
    <row r="8" spans="1:37" x14ac:dyDescent="0.25">
      <c r="A8" s="19" t="s">
        <v>57</v>
      </c>
      <c r="B8" s="18" t="s">
        <v>20</v>
      </c>
      <c r="C8" s="17">
        <v>12.04</v>
      </c>
      <c r="D8" s="17">
        <v>12.08</v>
      </c>
      <c r="E8" s="17">
        <v>11.77</v>
      </c>
      <c r="F8" s="17">
        <v>12.17</v>
      </c>
      <c r="G8" s="17">
        <v>12.38</v>
      </c>
      <c r="H8" s="17">
        <v>11.78</v>
      </c>
      <c r="I8" s="17">
        <v>11.36</v>
      </c>
      <c r="J8" s="17">
        <v>11.05</v>
      </c>
      <c r="K8" s="17">
        <v>11.1</v>
      </c>
      <c r="L8" s="17">
        <v>12.04</v>
      </c>
      <c r="M8" s="17">
        <v>11.36</v>
      </c>
      <c r="N8" s="17">
        <v>11.07</v>
      </c>
      <c r="O8" s="17" t="s">
        <v>6</v>
      </c>
      <c r="P8" s="17" t="str">
        <f t="shared" si="1"/>
        <v>0.00</v>
      </c>
      <c r="Q8" s="17">
        <v>4</v>
      </c>
      <c r="R8" s="44" t="s">
        <v>23</v>
      </c>
      <c r="S8" s="17" t="s">
        <v>89</v>
      </c>
      <c r="T8" s="37">
        <v>43800</v>
      </c>
      <c r="U8" s="37">
        <v>46356</v>
      </c>
      <c r="V8" s="26"/>
      <c r="W8" s="25" t="s">
        <v>69</v>
      </c>
      <c r="X8" s="23">
        <v>200</v>
      </c>
      <c r="Y8" s="23">
        <v>200</v>
      </c>
      <c r="Z8" s="23">
        <v>200</v>
      </c>
      <c r="AA8" s="23">
        <v>200</v>
      </c>
      <c r="AB8" s="23">
        <v>200</v>
      </c>
      <c r="AC8" s="23">
        <v>200</v>
      </c>
      <c r="AD8" s="23">
        <v>200</v>
      </c>
      <c r="AE8" s="23">
        <v>200</v>
      </c>
      <c r="AF8" s="23">
        <v>200</v>
      </c>
      <c r="AG8" s="23">
        <v>200</v>
      </c>
      <c r="AH8" s="23">
        <v>200</v>
      </c>
      <c r="AI8" s="23">
        <v>200</v>
      </c>
      <c r="AJ8" s="24">
        <v>1</v>
      </c>
    </row>
    <row r="9" spans="1:37" x14ac:dyDescent="0.25">
      <c r="A9" s="35" t="s">
        <v>64</v>
      </c>
      <c r="B9" s="36" t="s">
        <v>67</v>
      </c>
      <c r="C9" s="17">
        <v>100</v>
      </c>
      <c r="D9" s="17">
        <v>100</v>
      </c>
      <c r="E9" s="17">
        <v>100</v>
      </c>
      <c r="F9" s="17">
        <v>100</v>
      </c>
      <c r="G9" s="17">
        <v>100</v>
      </c>
      <c r="H9" s="17">
        <v>100</v>
      </c>
      <c r="I9" s="17">
        <v>100</v>
      </c>
      <c r="J9" s="17">
        <v>100</v>
      </c>
      <c r="K9" s="17">
        <v>100</v>
      </c>
      <c r="L9" s="17">
        <v>100</v>
      </c>
      <c r="M9" s="17">
        <v>100</v>
      </c>
      <c r="N9" s="17">
        <v>100</v>
      </c>
      <c r="O9" s="17" t="s">
        <v>5</v>
      </c>
      <c r="P9" s="17">
        <f t="shared" si="1"/>
        <v>100</v>
      </c>
      <c r="Q9" s="17">
        <v>1</v>
      </c>
      <c r="R9" s="44" t="s">
        <v>24</v>
      </c>
      <c r="S9" s="17">
        <v>1</v>
      </c>
      <c r="T9" s="34">
        <v>44348</v>
      </c>
      <c r="U9" s="34">
        <v>51652</v>
      </c>
      <c r="V9" s="26"/>
      <c r="W9" s="45" t="s">
        <v>73</v>
      </c>
      <c r="X9" s="23">
        <v>330</v>
      </c>
      <c r="Y9" s="23">
        <v>330</v>
      </c>
      <c r="Z9" s="23">
        <v>330</v>
      </c>
      <c r="AA9" s="23">
        <v>330</v>
      </c>
      <c r="AB9" s="23">
        <v>330</v>
      </c>
      <c r="AC9" s="23">
        <v>330</v>
      </c>
      <c r="AD9" s="23">
        <v>330</v>
      </c>
      <c r="AE9" s="23">
        <v>330</v>
      </c>
      <c r="AF9" s="23">
        <v>330</v>
      </c>
      <c r="AG9" s="23">
        <v>330</v>
      </c>
      <c r="AH9" s="23">
        <v>330</v>
      </c>
      <c r="AI9" s="23">
        <v>330</v>
      </c>
      <c r="AJ9" s="24">
        <v>1</v>
      </c>
      <c r="AK9" s="4"/>
    </row>
    <row r="10" spans="1:37" x14ac:dyDescent="0.25">
      <c r="A10" s="35" t="s">
        <v>64</v>
      </c>
      <c r="B10" s="36" t="s">
        <v>68</v>
      </c>
      <c r="C10" s="17">
        <v>100</v>
      </c>
      <c r="D10" s="17">
        <v>100</v>
      </c>
      <c r="E10" s="17">
        <v>100</v>
      </c>
      <c r="F10" s="17">
        <v>100</v>
      </c>
      <c r="G10" s="17">
        <v>100</v>
      </c>
      <c r="H10" s="17">
        <v>100</v>
      </c>
      <c r="I10" s="17">
        <v>100</v>
      </c>
      <c r="J10" s="17">
        <v>100</v>
      </c>
      <c r="K10" s="17">
        <v>100</v>
      </c>
      <c r="L10" s="17">
        <v>100</v>
      </c>
      <c r="M10" s="17">
        <v>100</v>
      </c>
      <c r="N10" s="17">
        <v>100</v>
      </c>
      <c r="O10" s="17" t="s">
        <v>5</v>
      </c>
      <c r="P10" s="17">
        <f t="shared" si="1"/>
        <v>100</v>
      </c>
      <c r="Q10" s="17">
        <v>1</v>
      </c>
      <c r="R10" s="44" t="s">
        <v>24</v>
      </c>
      <c r="S10" s="17">
        <v>1</v>
      </c>
      <c r="T10" s="34">
        <v>44348</v>
      </c>
      <c r="U10" s="34">
        <v>51652</v>
      </c>
      <c r="V10" s="26"/>
      <c r="W10" s="25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4"/>
    </row>
    <row r="11" spans="1:37" x14ac:dyDescent="0.25">
      <c r="A11" s="35" t="s">
        <v>64</v>
      </c>
      <c r="B11" s="36" t="s">
        <v>69</v>
      </c>
      <c r="C11" s="17">
        <v>100</v>
      </c>
      <c r="D11" s="17">
        <v>100</v>
      </c>
      <c r="E11" s="17">
        <v>100</v>
      </c>
      <c r="F11" s="17">
        <v>100</v>
      </c>
      <c r="G11" s="17">
        <v>100</v>
      </c>
      <c r="H11" s="17">
        <v>100</v>
      </c>
      <c r="I11" s="17">
        <v>100</v>
      </c>
      <c r="J11" s="17">
        <v>100</v>
      </c>
      <c r="K11" s="17">
        <v>100</v>
      </c>
      <c r="L11" s="17">
        <v>100</v>
      </c>
      <c r="M11" s="17">
        <v>100</v>
      </c>
      <c r="N11" s="17">
        <v>100</v>
      </c>
      <c r="O11" s="17" t="s">
        <v>5</v>
      </c>
      <c r="P11" s="17">
        <f t="shared" si="1"/>
        <v>100</v>
      </c>
      <c r="Q11" s="17">
        <v>1</v>
      </c>
      <c r="R11" s="44" t="s">
        <v>24</v>
      </c>
      <c r="S11" s="17">
        <v>1</v>
      </c>
      <c r="T11" s="34">
        <v>44348</v>
      </c>
      <c r="U11" s="34">
        <v>51652</v>
      </c>
      <c r="V11" s="26"/>
      <c r="W11" s="25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4"/>
    </row>
    <row r="12" spans="1:37" x14ac:dyDescent="0.25">
      <c r="A12" s="19" t="s">
        <v>73</v>
      </c>
      <c r="B12" s="45" t="s">
        <v>73</v>
      </c>
      <c r="C12" s="17">
        <v>165</v>
      </c>
      <c r="D12" s="17">
        <v>165</v>
      </c>
      <c r="E12" s="17">
        <v>165</v>
      </c>
      <c r="F12" s="17">
        <v>165</v>
      </c>
      <c r="G12" s="17">
        <v>165</v>
      </c>
      <c r="H12" s="17">
        <v>165</v>
      </c>
      <c r="I12" s="17">
        <v>165</v>
      </c>
      <c r="J12" s="17">
        <v>165</v>
      </c>
      <c r="K12" s="17">
        <v>165</v>
      </c>
      <c r="L12" s="17">
        <v>165</v>
      </c>
      <c r="M12" s="17">
        <v>165</v>
      </c>
      <c r="N12" s="17">
        <v>165</v>
      </c>
      <c r="O12" s="17" t="s">
        <v>5</v>
      </c>
      <c r="P12" s="17">
        <f t="shared" si="1"/>
        <v>165</v>
      </c>
      <c r="Q12" s="44">
        <v>1</v>
      </c>
      <c r="R12" s="44" t="s">
        <v>24</v>
      </c>
      <c r="S12" s="44">
        <v>1</v>
      </c>
      <c r="T12" s="37">
        <v>44470</v>
      </c>
      <c r="U12" s="37">
        <v>55153</v>
      </c>
      <c r="V12" s="26"/>
      <c r="W12" s="12" t="s">
        <v>35</v>
      </c>
      <c r="X12" s="13">
        <f>SUM(X6:X10)</f>
        <v>930</v>
      </c>
      <c r="Y12" s="13">
        <f t="shared" ref="Y12:AI12" si="2">SUM(Y6:Y10)</f>
        <v>930</v>
      </c>
      <c r="Z12" s="13">
        <f t="shared" si="2"/>
        <v>930</v>
      </c>
      <c r="AA12" s="13">
        <f t="shared" si="2"/>
        <v>930</v>
      </c>
      <c r="AB12" s="13">
        <f t="shared" si="2"/>
        <v>930</v>
      </c>
      <c r="AC12" s="13">
        <f t="shared" si="2"/>
        <v>930</v>
      </c>
      <c r="AD12" s="13">
        <f t="shared" si="2"/>
        <v>930</v>
      </c>
      <c r="AE12" s="13">
        <f t="shared" si="2"/>
        <v>930</v>
      </c>
      <c r="AF12" s="13">
        <f t="shared" si="2"/>
        <v>930</v>
      </c>
      <c r="AG12" s="13">
        <f t="shared" si="2"/>
        <v>930</v>
      </c>
      <c r="AH12" s="13">
        <f t="shared" si="2"/>
        <v>930</v>
      </c>
      <c r="AI12" s="13">
        <f t="shared" si="2"/>
        <v>930</v>
      </c>
      <c r="AJ12" s="14"/>
    </row>
    <row r="13" spans="1:37" x14ac:dyDescent="0.25">
      <c r="V13" s="26"/>
    </row>
    <row r="14" spans="1:37" x14ac:dyDescent="0.25">
      <c r="A14" s="20"/>
      <c r="B14" s="20" t="s">
        <v>74</v>
      </c>
      <c r="C14" s="49">
        <v>17.95</v>
      </c>
      <c r="D14" s="49">
        <v>18.850000000000001</v>
      </c>
      <c r="E14" s="49">
        <v>18.649999999999999</v>
      </c>
      <c r="F14" s="49">
        <v>21.11</v>
      </c>
      <c r="G14" s="49">
        <v>24.8</v>
      </c>
      <c r="H14" s="49">
        <v>26.72</v>
      </c>
      <c r="I14" s="49">
        <v>28.35</v>
      </c>
      <c r="J14" s="49">
        <v>28.03</v>
      </c>
      <c r="K14" s="49">
        <v>28.03</v>
      </c>
      <c r="L14" s="49">
        <v>24.74</v>
      </c>
      <c r="M14" s="49">
        <v>18.309999999999999</v>
      </c>
      <c r="N14" s="49">
        <v>18.309999999999999</v>
      </c>
      <c r="O14" s="21" t="s">
        <v>6</v>
      </c>
      <c r="P14" s="21"/>
      <c r="Q14" s="21"/>
      <c r="R14" s="21"/>
      <c r="S14" s="21"/>
      <c r="T14" s="22">
        <v>45292</v>
      </c>
      <c r="U14" s="22">
        <v>45657</v>
      </c>
      <c r="V14" s="26"/>
    </row>
    <row r="15" spans="1:37" x14ac:dyDescent="0.25">
      <c r="A15" s="20"/>
      <c r="B15" s="20" t="s">
        <v>49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/>
      <c r="P15" s="21"/>
      <c r="Q15" s="21"/>
      <c r="R15" s="21"/>
      <c r="S15" s="21"/>
      <c r="T15" s="22"/>
      <c r="U15" s="22"/>
      <c r="V15" s="29"/>
      <c r="X15" s="4"/>
      <c r="Z15" s="6"/>
      <c r="AA15" s="6"/>
    </row>
    <row r="16" spans="1:37" x14ac:dyDescent="0.25">
      <c r="A16" s="20"/>
      <c r="B16" s="20" t="s">
        <v>50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  <c r="P16" s="21"/>
      <c r="Q16" s="21"/>
      <c r="R16" s="21"/>
      <c r="S16" s="21"/>
      <c r="T16" s="22"/>
      <c r="U16" s="22"/>
      <c r="V16" s="29"/>
      <c r="X16" s="4"/>
      <c r="Z16" s="6"/>
      <c r="AA16" s="6"/>
    </row>
    <row r="17" spans="1:27" x14ac:dyDescent="0.25">
      <c r="A17" s="20"/>
      <c r="B17" s="20" t="s">
        <v>51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  <c r="P17" s="21"/>
      <c r="Q17" s="21"/>
      <c r="R17" s="21"/>
      <c r="S17" s="21"/>
      <c r="T17" s="22"/>
      <c r="U17" s="22"/>
      <c r="V17" s="29"/>
      <c r="X17" s="4"/>
      <c r="Z17" s="6"/>
      <c r="AA17" s="6"/>
    </row>
    <row r="18" spans="1:27" x14ac:dyDescent="0.25">
      <c r="I18"/>
      <c r="V18" s="29"/>
      <c r="X18" s="4"/>
      <c r="Z18" s="6"/>
      <c r="AA18" s="6"/>
    </row>
    <row r="19" spans="1:27" x14ac:dyDescent="0.25">
      <c r="B19" s="11" t="s">
        <v>87</v>
      </c>
      <c r="C19" s="10">
        <f>SUM(C5:C12)+C14</f>
        <v>496.29</v>
      </c>
      <c r="D19" s="10">
        <f t="shared" ref="D19:N19" si="3">SUM(D5:D12)+D14</f>
        <v>503.94000000000005</v>
      </c>
      <c r="E19" s="10">
        <f t="shared" si="3"/>
        <v>495.84999999999997</v>
      </c>
      <c r="F19" s="10">
        <f t="shared" si="3"/>
        <v>501.96000000000004</v>
      </c>
      <c r="G19" s="10">
        <f t="shared" si="3"/>
        <v>503.64000000000004</v>
      </c>
      <c r="H19" s="10">
        <f t="shared" si="3"/>
        <v>504.69000000000005</v>
      </c>
      <c r="I19" s="10">
        <f t="shared" si="3"/>
        <v>511.05</v>
      </c>
      <c r="J19" s="10">
        <f t="shared" si="3"/>
        <v>514.14</v>
      </c>
      <c r="K19" s="10">
        <f t="shared" si="3"/>
        <v>504.59000000000003</v>
      </c>
      <c r="L19" s="10">
        <f t="shared" si="3"/>
        <v>513.58000000000004</v>
      </c>
      <c r="M19" s="10">
        <f t="shared" si="3"/>
        <v>512.06999999999994</v>
      </c>
      <c r="N19" s="10">
        <f t="shared" si="3"/>
        <v>495.36</v>
      </c>
      <c r="X19" s="4"/>
      <c r="Z19" s="6"/>
      <c r="AA19" s="6"/>
    </row>
    <row r="20" spans="1:27" ht="24" customHeight="1" x14ac:dyDescent="0.25">
      <c r="X20" s="4"/>
    </row>
    <row r="21" spans="1:27" x14ac:dyDescent="0.25">
      <c r="B21" s="43" t="s">
        <v>77</v>
      </c>
      <c r="C21" s="41"/>
      <c r="D21" s="4"/>
      <c r="E21" s="4"/>
      <c r="X21" s="4"/>
    </row>
    <row r="22" spans="1:27" x14ac:dyDescent="0.25">
      <c r="B22" s="41" t="s">
        <v>5</v>
      </c>
      <c r="C22" s="42">
        <f t="shared" ref="C22:C27" si="4">SUMIF($O$5:$O$12,B22,$J$5:$J$12)</f>
        <v>474.44</v>
      </c>
      <c r="D22" s="4"/>
      <c r="E22" s="4"/>
      <c r="X22" s="4"/>
    </row>
    <row r="23" spans="1:27" x14ac:dyDescent="0.25">
      <c r="B23" s="30" t="s">
        <v>32</v>
      </c>
      <c r="C23" s="42">
        <f t="shared" si="4"/>
        <v>0</v>
      </c>
      <c r="D23" s="4"/>
      <c r="E23" s="4"/>
      <c r="X23" s="4"/>
    </row>
    <row r="24" spans="1:27" x14ac:dyDescent="0.25">
      <c r="B24" s="30" t="s">
        <v>8</v>
      </c>
      <c r="C24" s="42">
        <f t="shared" si="4"/>
        <v>0</v>
      </c>
      <c r="D24" s="4"/>
      <c r="E24" s="4"/>
      <c r="X24" s="4"/>
    </row>
    <row r="25" spans="1:27" x14ac:dyDescent="0.25">
      <c r="B25" s="30" t="s">
        <v>33</v>
      </c>
      <c r="C25" s="42">
        <f t="shared" si="4"/>
        <v>0</v>
      </c>
      <c r="D25" s="4"/>
      <c r="E25" s="4"/>
      <c r="X25" s="4"/>
    </row>
    <row r="26" spans="1:27" x14ac:dyDescent="0.25">
      <c r="B26" s="30" t="s">
        <v>4</v>
      </c>
      <c r="C26" s="42">
        <f t="shared" si="4"/>
        <v>0</v>
      </c>
      <c r="D26" s="4"/>
      <c r="E26" s="4"/>
      <c r="X26" s="4"/>
    </row>
    <row r="27" spans="1:27" x14ac:dyDescent="0.25">
      <c r="B27" s="30" t="s">
        <v>6</v>
      </c>
      <c r="C27" s="42">
        <f t="shared" si="4"/>
        <v>11.67</v>
      </c>
      <c r="X27" s="4"/>
    </row>
    <row r="28" spans="1:27" x14ac:dyDescent="0.25">
      <c r="B28" s="41"/>
      <c r="C28" s="41"/>
      <c r="X28" s="4"/>
    </row>
    <row r="29" spans="1:27" x14ac:dyDescent="0.25">
      <c r="B29" s="30" t="s">
        <v>35</v>
      </c>
      <c r="C29" s="42">
        <f>SUM(C22:C27)</f>
        <v>486.11</v>
      </c>
      <c r="X29" s="4"/>
    </row>
    <row r="30" spans="1:27" x14ac:dyDescent="0.25">
      <c r="B30" s="4"/>
      <c r="C30" s="4"/>
      <c r="D30" s="4"/>
      <c r="E30" s="4"/>
      <c r="X30" s="4"/>
    </row>
    <row r="31" spans="1:27" x14ac:dyDescent="0.25">
      <c r="X31" s="4"/>
    </row>
    <row r="32" spans="1:27" x14ac:dyDescent="0.25">
      <c r="X32" s="4"/>
    </row>
  </sheetData>
  <autoFilter ref="C3:O12" xr:uid="{43B74BC1-80C6-4C52-A257-8C0F647949C4}"/>
  <pageMargins left="0.75" right="0.75" top="1" bottom="1" header="0.5" footer="0.5"/>
  <pageSetup scale="28" orientation="landscape" r:id="rId1"/>
  <headerFooter alignWithMargins="0">
    <oddFooter>&amp;C&amp;1#&amp;"Calibri"&amp;12&amp;K000000Internal</oddFooter>
  </headerFooter>
  <ignoredErrors>
    <ignoredError sqref="X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4094D-D4FF-4942-B879-A13E523B9E0A}">
  <dimension ref="A1:AJ28"/>
  <sheetViews>
    <sheetView workbookViewId="0">
      <selection activeCell="B2" sqref="B2"/>
    </sheetView>
  </sheetViews>
  <sheetFormatPr defaultColWidth="9.109375" defaultRowHeight="13.2" x14ac:dyDescent="0.25"/>
  <cols>
    <col min="1" max="1" width="19.33203125" style="50" customWidth="1"/>
    <col min="2" max="2" width="30" style="50" customWidth="1"/>
    <col min="3" max="6" width="9.44140625" style="50" customWidth="1"/>
    <col min="7" max="7" width="9.5546875" style="50" customWidth="1"/>
    <col min="8" max="8" width="10.5546875" style="50" customWidth="1"/>
    <col min="9" max="9" width="10.5546875" style="51" customWidth="1"/>
    <col min="10" max="10" width="10.6640625" style="50" customWidth="1"/>
    <col min="11" max="11" width="10.44140625" style="50" customWidth="1"/>
    <col min="12" max="12" width="10" style="50" customWidth="1"/>
    <col min="13" max="13" width="10.44140625" style="50" customWidth="1"/>
    <col min="14" max="14" width="11.109375" style="50" customWidth="1"/>
    <col min="15" max="15" width="16.33203125" style="50" bestFit="1" customWidth="1"/>
    <col min="16" max="16" width="11.5546875" style="50" customWidth="1"/>
    <col min="17" max="18" width="10.109375" style="50" customWidth="1"/>
    <col min="19" max="19" width="11.6640625" style="50" customWidth="1"/>
    <col min="20" max="21" width="15.44140625" style="50" customWidth="1"/>
    <col min="22" max="22" width="10.88671875" style="50" customWidth="1"/>
    <col min="23" max="23" width="42.44140625" style="50" customWidth="1"/>
    <col min="24" max="24" width="9.109375" style="50"/>
    <col min="25" max="25" width="9.88671875" style="50" customWidth="1"/>
    <col min="26" max="35" width="9.109375" style="50"/>
    <col min="36" max="36" width="13.88671875" style="50" bestFit="1" customWidth="1"/>
    <col min="37" max="16384" width="9.109375" style="50"/>
  </cols>
  <sheetData>
    <row r="1" spans="1:36" x14ac:dyDescent="0.25">
      <c r="G1" s="47"/>
      <c r="H1" s="48" t="s">
        <v>88</v>
      </c>
    </row>
    <row r="2" spans="1:36" x14ac:dyDescent="0.25">
      <c r="A2" s="82" t="s">
        <v>65</v>
      </c>
      <c r="B2" s="62" t="s">
        <v>85</v>
      </c>
      <c r="C2" s="81"/>
      <c r="D2" s="81"/>
      <c r="E2" s="81"/>
      <c r="F2" s="80"/>
      <c r="G2" s="80"/>
      <c r="H2" s="80"/>
    </row>
    <row r="3" spans="1:36" ht="39.6" x14ac:dyDescent="0.25">
      <c r="A3" s="77" t="s">
        <v>0</v>
      </c>
      <c r="B3" s="77" t="s">
        <v>1</v>
      </c>
      <c r="C3" s="79">
        <v>45658</v>
      </c>
      <c r="D3" s="79">
        <v>45689</v>
      </c>
      <c r="E3" s="79">
        <v>45717</v>
      </c>
      <c r="F3" s="79">
        <v>45748</v>
      </c>
      <c r="G3" s="79">
        <v>45778</v>
      </c>
      <c r="H3" s="79">
        <v>45809</v>
      </c>
      <c r="I3" s="79">
        <v>45839</v>
      </c>
      <c r="J3" s="79">
        <v>45870</v>
      </c>
      <c r="K3" s="79">
        <v>45901</v>
      </c>
      <c r="L3" s="79">
        <v>45931</v>
      </c>
      <c r="M3" s="79">
        <v>45962</v>
      </c>
      <c r="N3" s="79">
        <v>45992</v>
      </c>
      <c r="O3" s="77" t="s">
        <v>21</v>
      </c>
      <c r="P3" s="77" t="s">
        <v>29</v>
      </c>
      <c r="Q3" s="77" t="s">
        <v>75</v>
      </c>
      <c r="R3" s="77" t="s">
        <v>76</v>
      </c>
      <c r="S3" s="78" t="s">
        <v>30</v>
      </c>
      <c r="T3" s="77" t="s">
        <v>22</v>
      </c>
      <c r="U3" s="77" t="s">
        <v>26</v>
      </c>
      <c r="V3" s="76"/>
    </row>
    <row r="4" spans="1:36" x14ac:dyDescent="0.25">
      <c r="A4" s="77"/>
      <c r="B4" s="77"/>
      <c r="C4" s="56">
        <f t="shared" ref="C4:N4" si="0">SUM(C5:C11)</f>
        <v>495.40999999999997</v>
      </c>
      <c r="D4" s="56">
        <f t="shared" si="0"/>
        <v>495.02</v>
      </c>
      <c r="E4" s="56">
        <f t="shared" si="0"/>
        <v>494.48</v>
      </c>
      <c r="F4" s="56">
        <f t="shared" si="0"/>
        <v>495.53999999999996</v>
      </c>
      <c r="G4" s="56">
        <f t="shared" si="0"/>
        <v>495.67</v>
      </c>
      <c r="H4" s="56">
        <f t="shared" si="0"/>
        <v>495.07</v>
      </c>
      <c r="I4" s="56">
        <f t="shared" si="0"/>
        <v>499.87</v>
      </c>
      <c r="J4" s="56">
        <f t="shared" si="0"/>
        <v>503.61</v>
      </c>
      <c r="K4" s="56">
        <f t="shared" si="0"/>
        <v>494.06</v>
      </c>
      <c r="L4" s="56">
        <f t="shared" si="0"/>
        <v>506.34000000000003</v>
      </c>
      <c r="M4" s="56">
        <f t="shared" si="0"/>
        <v>511.26</v>
      </c>
      <c r="N4" s="56">
        <f t="shared" si="0"/>
        <v>494.55</v>
      </c>
      <c r="O4" s="77"/>
      <c r="P4" s="77"/>
      <c r="Q4" s="77"/>
      <c r="R4" s="77"/>
      <c r="S4" s="77"/>
      <c r="T4" s="77"/>
      <c r="U4" s="77"/>
      <c r="V4" s="76"/>
      <c r="W4" s="75" t="s">
        <v>31</v>
      </c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</row>
    <row r="5" spans="1:36" x14ac:dyDescent="0.25">
      <c r="A5" s="70" t="s">
        <v>28</v>
      </c>
      <c r="B5" s="67" t="s">
        <v>19</v>
      </c>
      <c r="C5" s="68">
        <v>0</v>
      </c>
      <c r="D5" s="68">
        <v>0</v>
      </c>
      <c r="E5" s="68">
        <v>0</v>
      </c>
      <c r="F5" s="68">
        <v>0</v>
      </c>
      <c r="G5" s="68">
        <v>0</v>
      </c>
      <c r="H5" s="68">
        <v>0</v>
      </c>
      <c r="I5" s="68">
        <v>5.33</v>
      </c>
      <c r="J5" s="68">
        <v>9.44</v>
      </c>
      <c r="K5" s="68">
        <v>0</v>
      </c>
      <c r="L5" s="68">
        <v>11.34</v>
      </c>
      <c r="M5" s="68">
        <v>16.559999999999999</v>
      </c>
      <c r="N5" s="68">
        <v>0</v>
      </c>
      <c r="O5" s="68" t="s">
        <v>5</v>
      </c>
      <c r="P5" s="68">
        <f t="shared" ref="P5:P11" si="1">IF(O5="CAISO System","0.00",J5)</f>
        <v>9.44</v>
      </c>
      <c r="Q5" s="68">
        <v>4</v>
      </c>
      <c r="R5" s="68" t="s">
        <v>23</v>
      </c>
      <c r="S5" s="68" t="s">
        <v>89</v>
      </c>
      <c r="T5" s="34">
        <v>41852</v>
      </c>
      <c r="U5" s="34">
        <v>46234</v>
      </c>
      <c r="V5" s="74"/>
      <c r="X5" s="73">
        <v>45658</v>
      </c>
      <c r="Y5" s="72">
        <v>45689</v>
      </c>
      <c r="Z5" s="73">
        <v>45717</v>
      </c>
      <c r="AA5" s="72">
        <v>45748</v>
      </c>
      <c r="AB5" s="73">
        <v>45778</v>
      </c>
      <c r="AC5" s="72">
        <v>45809</v>
      </c>
      <c r="AD5" s="73">
        <v>45839</v>
      </c>
      <c r="AE5" s="72">
        <v>45870</v>
      </c>
      <c r="AF5" s="73">
        <v>45901</v>
      </c>
      <c r="AG5" s="72">
        <v>45931</v>
      </c>
      <c r="AH5" s="73">
        <v>45962</v>
      </c>
      <c r="AI5" s="72">
        <v>45992</v>
      </c>
      <c r="AJ5" s="71" t="s">
        <v>34</v>
      </c>
    </row>
    <row r="6" spans="1:36" x14ac:dyDescent="0.25">
      <c r="A6" s="70" t="s">
        <v>55</v>
      </c>
      <c r="B6" s="67" t="s">
        <v>15</v>
      </c>
      <c r="C6" s="68">
        <v>0.87</v>
      </c>
      <c r="D6" s="68">
        <v>0.44</v>
      </c>
      <c r="E6" s="68">
        <v>0.21</v>
      </c>
      <c r="F6" s="68">
        <v>0.87</v>
      </c>
      <c r="G6" s="68">
        <v>0.79</v>
      </c>
      <c r="H6" s="68">
        <v>0.79</v>
      </c>
      <c r="I6" s="68">
        <v>0.68</v>
      </c>
      <c r="J6" s="68">
        <v>0.62</v>
      </c>
      <c r="K6" s="68">
        <v>0.46</v>
      </c>
      <c r="L6" s="68">
        <v>0.46</v>
      </c>
      <c r="M6" s="68">
        <v>0.84</v>
      </c>
      <c r="N6" s="68">
        <v>0.98</v>
      </c>
      <c r="O6" s="68" t="s">
        <v>6</v>
      </c>
      <c r="P6" s="68" t="str">
        <f t="shared" si="1"/>
        <v>0.00</v>
      </c>
      <c r="Q6" s="68">
        <v>4</v>
      </c>
      <c r="R6" s="68" t="s">
        <v>23</v>
      </c>
      <c r="S6" s="68" t="s">
        <v>89</v>
      </c>
      <c r="T6" s="34">
        <v>43739</v>
      </c>
      <c r="U6" s="34">
        <v>46295</v>
      </c>
      <c r="V6" s="60"/>
      <c r="W6" s="67" t="s">
        <v>67</v>
      </c>
      <c r="X6" s="66">
        <v>200</v>
      </c>
      <c r="Y6" s="66">
        <v>200</v>
      </c>
      <c r="Z6" s="66">
        <v>200</v>
      </c>
      <c r="AA6" s="66">
        <v>200</v>
      </c>
      <c r="AB6" s="66">
        <v>200</v>
      </c>
      <c r="AC6" s="66">
        <v>200</v>
      </c>
      <c r="AD6" s="66">
        <v>200</v>
      </c>
      <c r="AE6" s="66">
        <v>200</v>
      </c>
      <c r="AF6" s="66">
        <v>200</v>
      </c>
      <c r="AG6" s="66">
        <v>200</v>
      </c>
      <c r="AH6" s="66">
        <v>200</v>
      </c>
      <c r="AI6" s="66">
        <v>200</v>
      </c>
      <c r="AJ6" s="65">
        <v>1</v>
      </c>
    </row>
    <row r="7" spans="1:36" x14ac:dyDescent="0.25">
      <c r="A7" s="35" t="s">
        <v>57</v>
      </c>
      <c r="B7" s="69" t="s">
        <v>20</v>
      </c>
      <c r="C7" s="68">
        <v>12.04</v>
      </c>
      <c r="D7" s="68">
        <v>12.08</v>
      </c>
      <c r="E7" s="68">
        <v>11.77</v>
      </c>
      <c r="F7" s="68">
        <v>12.17</v>
      </c>
      <c r="G7" s="68">
        <v>12.38</v>
      </c>
      <c r="H7" s="68">
        <v>11.78</v>
      </c>
      <c r="I7" s="68">
        <v>11.36</v>
      </c>
      <c r="J7" s="68">
        <v>11.05</v>
      </c>
      <c r="K7" s="68">
        <v>11.1</v>
      </c>
      <c r="L7" s="68">
        <v>12.04</v>
      </c>
      <c r="M7" s="68">
        <v>11.36</v>
      </c>
      <c r="N7" s="68">
        <v>11.07</v>
      </c>
      <c r="O7" s="68" t="s">
        <v>6</v>
      </c>
      <c r="P7" s="68" t="str">
        <f t="shared" si="1"/>
        <v>0.00</v>
      </c>
      <c r="Q7" s="68">
        <v>4</v>
      </c>
      <c r="R7" s="68" t="s">
        <v>23</v>
      </c>
      <c r="S7" s="68" t="s">
        <v>89</v>
      </c>
      <c r="T7" s="34">
        <v>43800</v>
      </c>
      <c r="U7" s="34">
        <v>46356</v>
      </c>
      <c r="V7" s="60"/>
      <c r="W7" s="67" t="s">
        <v>68</v>
      </c>
      <c r="X7" s="66">
        <v>200</v>
      </c>
      <c r="Y7" s="66">
        <v>200</v>
      </c>
      <c r="Z7" s="66">
        <v>200</v>
      </c>
      <c r="AA7" s="66">
        <v>200</v>
      </c>
      <c r="AB7" s="66">
        <v>200</v>
      </c>
      <c r="AC7" s="66">
        <v>200</v>
      </c>
      <c r="AD7" s="66">
        <v>200</v>
      </c>
      <c r="AE7" s="66">
        <v>200</v>
      </c>
      <c r="AF7" s="66">
        <v>200</v>
      </c>
      <c r="AG7" s="66">
        <v>200</v>
      </c>
      <c r="AH7" s="66">
        <v>200</v>
      </c>
      <c r="AI7" s="66">
        <v>200</v>
      </c>
      <c r="AJ7" s="65">
        <v>1</v>
      </c>
    </row>
    <row r="8" spans="1:36" x14ac:dyDescent="0.25">
      <c r="A8" s="35" t="s">
        <v>64</v>
      </c>
      <c r="B8" s="36" t="s">
        <v>67</v>
      </c>
      <c r="C8" s="68">
        <v>100</v>
      </c>
      <c r="D8" s="68">
        <v>100</v>
      </c>
      <c r="E8" s="68">
        <v>100</v>
      </c>
      <c r="F8" s="68">
        <v>100</v>
      </c>
      <c r="G8" s="68">
        <v>100</v>
      </c>
      <c r="H8" s="68">
        <v>100</v>
      </c>
      <c r="I8" s="68">
        <v>100</v>
      </c>
      <c r="J8" s="68">
        <v>100</v>
      </c>
      <c r="K8" s="68">
        <v>100</v>
      </c>
      <c r="L8" s="68">
        <v>100</v>
      </c>
      <c r="M8" s="68">
        <v>100</v>
      </c>
      <c r="N8" s="68">
        <v>100</v>
      </c>
      <c r="O8" s="68" t="s">
        <v>5</v>
      </c>
      <c r="P8" s="68">
        <f t="shared" si="1"/>
        <v>100</v>
      </c>
      <c r="Q8" s="68">
        <v>1</v>
      </c>
      <c r="R8" s="68" t="s">
        <v>24</v>
      </c>
      <c r="S8" s="68">
        <v>1</v>
      </c>
      <c r="T8" s="34">
        <v>44348</v>
      </c>
      <c r="U8" s="34">
        <v>51652</v>
      </c>
      <c r="V8" s="60"/>
      <c r="W8" s="67" t="s">
        <v>69</v>
      </c>
      <c r="X8" s="66">
        <v>200</v>
      </c>
      <c r="Y8" s="66">
        <v>200</v>
      </c>
      <c r="Z8" s="66">
        <v>200</v>
      </c>
      <c r="AA8" s="66">
        <v>200</v>
      </c>
      <c r="AB8" s="66">
        <v>200</v>
      </c>
      <c r="AC8" s="66">
        <v>200</v>
      </c>
      <c r="AD8" s="66">
        <v>200</v>
      </c>
      <c r="AE8" s="66">
        <v>200</v>
      </c>
      <c r="AF8" s="66">
        <v>200</v>
      </c>
      <c r="AG8" s="66">
        <v>200</v>
      </c>
      <c r="AH8" s="66">
        <v>200</v>
      </c>
      <c r="AI8" s="66">
        <v>200</v>
      </c>
      <c r="AJ8" s="65">
        <v>1</v>
      </c>
    </row>
    <row r="9" spans="1:36" x14ac:dyDescent="0.25">
      <c r="A9" s="35" t="s">
        <v>64</v>
      </c>
      <c r="B9" s="36" t="s">
        <v>68</v>
      </c>
      <c r="C9" s="68">
        <v>100</v>
      </c>
      <c r="D9" s="68">
        <v>100</v>
      </c>
      <c r="E9" s="68">
        <v>100</v>
      </c>
      <c r="F9" s="68">
        <v>100</v>
      </c>
      <c r="G9" s="68">
        <v>100</v>
      </c>
      <c r="H9" s="68">
        <v>100</v>
      </c>
      <c r="I9" s="68">
        <v>100</v>
      </c>
      <c r="J9" s="68">
        <v>100</v>
      </c>
      <c r="K9" s="68">
        <v>100</v>
      </c>
      <c r="L9" s="68">
        <v>100</v>
      </c>
      <c r="M9" s="68">
        <v>100</v>
      </c>
      <c r="N9" s="68">
        <v>100</v>
      </c>
      <c r="O9" s="68" t="s">
        <v>5</v>
      </c>
      <c r="P9" s="68">
        <f t="shared" si="1"/>
        <v>100</v>
      </c>
      <c r="Q9" s="68">
        <v>1</v>
      </c>
      <c r="R9" s="68" t="s">
        <v>24</v>
      </c>
      <c r="S9" s="68">
        <v>1</v>
      </c>
      <c r="T9" s="34">
        <v>44348</v>
      </c>
      <c r="U9" s="34">
        <v>51652</v>
      </c>
      <c r="V9" s="60"/>
      <c r="W9" s="36" t="s">
        <v>73</v>
      </c>
      <c r="X9" s="66">
        <v>365</v>
      </c>
      <c r="Y9" s="66">
        <v>365</v>
      </c>
      <c r="Z9" s="66">
        <v>365</v>
      </c>
      <c r="AA9" s="66">
        <v>365</v>
      </c>
      <c r="AB9" s="66">
        <v>365</v>
      </c>
      <c r="AC9" s="66">
        <v>365</v>
      </c>
      <c r="AD9" s="66">
        <v>365</v>
      </c>
      <c r="AE9" s="66">
        <v>365</v>
      </c>
      <c r="AF9" s="66">
        <v>365</v>
      </c>
      <c r="AG9" s="66">
        <v>365</v>
      </c>
      <c r="AH9" s="66">
        <v>365</v>
      </c>
      <c r="AI9" s="66">
        <v>365</v>
      </c>
      <c r="AJ9" s="65">
        <v>1</v>
      </c>
    </row>
    <row r="10" spans="1:36" x14ac:dyDescent="0.25">
      <c r="A10" s="35" t="s">
        <v>64</v>
      </c>
      <c r="B10" s="36" t="s">
        <v>69</v>
      </c>
      <c r="C10" s="68">
        <v>100</v>
      </c>
      <c r="D10" s="68">
        <v>100</v>
      </c>
      <c r="E10" s="68">
        <v>100</v>
      </c>
      <c r="F10" s="68">
        <v>100</v>
      </c>
      <c r="G10" s="68">
        <v>100</v>
      </c>
      <c r="H10" s="68">
        <v>100</v>
      </c>
      <c r="I10" s="68">
        <v>100</v>
      </c>
      <c r="J10" s="68">
        <v>100</v>
      </c>
      <c r="K10" s="68">
        <v>100</v>
      </c>
      <c r="L10" s="68">
        <v>100</v>
      </c>
      <c r="M10" s="68">
        <v>100</v>
      </c>
      <c r="N10" s="68">
        <v>100</v>
      </c>
      <c r="O10" s="68" t="s">
        <v>5</v>
      </c>
      <c r="P10" s="68">
        <f t="shared" si="1"/>
        <v>100</v>
      </c>
      <c r="Q10" s="68">
        <v>1</v>
      </c>
      <c r="R10" s="68" t="s">
        <v>24</v>
      </c>
      <c r="S10" s="68">
        <v>1</v>
      </c>
      <c r="T10" s="34">
        <v>44348</v>
      </c>
      <c r="U10" s="34">
        <v>51652</v>
      </c>
      <c r="V10" s="60"/>
      <c r="W10" s="67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5"/>
    </row>
    <row r="11" spans="1:36" x14ac:dyDescent="0.25">
      <c r="A11" s="35" t="s">
        <v>73</v>
      </c>
      <c r="B11" s="36" t="s">
        <v>73</v>
      </c>
      <c r="C11" s="68">
        <v>182.5</v>
      </c>
      <c r="D11" s="68">
        <v>182.5</v>
      </c>
      <c r="E11" s="68">
        <v>182.5</v>
      </c>
      <c r="F11" s="68">
        <v>182.5</v>
      </c>
      <c r="G11" s="68">
        <v>182.5</v>
      </c>
      <c r="H11" s="68">
        <v>182.5</v>
      </c>
      <c r="I11" s="68">
        <v>182.5</v>
      </c>
      <c r="J11" s="68">
        <v>182.5</v>
      </c>
      <c r="K11" s="68">
        <v>182.5</v>
      </c>
      <c r="L11" s="68">
        <v>182.5</v>
      </c>
      <c r="M11" s="68">
        <v>182.5</v>
      </c>
      <c r="N11" s="68">
        <v>182.5</v>
      </c>
      <c r="O11" s="68" t="s">
        <v>5</v>
      </c>
      <c r="P11" s="68">
        <f t="shared" si="1"/>
        <v>182.5</v>
      </c>
      <c r="Q11" s="68">
        <v>1</v>
      </c>
      <c r="R11" s="68" t="s">
        <v>24</v>
      </c>
      <c r="S11" s="68">
        <v>1</v>
      </c>
      <c r="T11" s="34">
        <v>44470</v>
      </c>
      <c r="U11" s="34">
        <v>55153</v>
      </c>
      <c r="V11" s="60"/>
      <c r="W11" s="67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5"/>
    </row>
    <row r="12" spans="1:36" x14ac:dyDescent="0.25">
      <c r="V12" s="60"/>
      <c r="W12" s="64" t="s">
        <v>35</v>
      </c>
      <c r="X12" s="63">
        <f t="shared" ref="X12:AI12" si="2">SUM(X6:X10)</f>
        <v>965</v>
      </c>
      <c r="Y12" s="63">
        <f t="shared" si="2"/>
        <v>965</v>
      </c>
      <c r="Z12" s="63">
        <f t="shared" si="2"/>
        <v>965</v>
      </c>
      <c r="AA12" s="63">
        <f t="shared" si="2"/>
        <v>965</v>
      </c>
      <c r="AB12" s="63">
        <f t="shared" si="2"/>
        <v>965</v>
      </c>
      <c r="AC12" s="63">
        <f t="shared" si="2"/>
        <v>965</v>
      </c>
      <c r="AD12" s="63">
        <f t="shared" si="2"/>
        <v>965</v>
      </c>
      <c r="AE12" s="63">
        <f t="shared" si="2"/>
        <v>965</v>
      </c>
      <c r="AF12" s="63">
        <f t="shared" si="2"/>
        <v>965</v>
      </c>
      <c r="AG12" s="63">
        <f t="shared" si="2"/>
        <v>965</v>
      </c>
      <c r="AH12" s="63">
        <f t="shared" si="2"/>
        <v>965</v>
      </c>
      <c r="AI12" s="63">
        <f t="shared" si="2"/>
        <v>965</v>
      </c>
      <c r="AJ12" s="62"/>
    </row>
    <row r="13" spans="1:36" x14ac:dyDescent="0.25">
      <c r="A13" s="59"/>
      <c r="B13" s="59" t="s">
        <v>81</v>
      </c>
      <c r="C13" s="61">
        <f t="shared" ref="C13:N13" si="3">SUM(C14:C16)</f>
        <v>0</v>
      </c>
      <c r="D13" s="61">
        <f t="shared" si="3"/>
        <v>0</v>
      </c>
      <c r="E13" s="61">
        <f t="shared" si="3"/>
        <v>0</v>
      </c>
      <c r="F13" s="61">
        <f t="shared" si="3"/>
        <v>0</v>
      </c>
      <c r="G13" s="61">
        <f t="shared" si="3"/>
        <v>0</v>
      </c>
      <c r="H13" s="61">
        <f t="shared" si="3"/>
        <v>0</v>
      </c>
      <c r="I13" s="61">
        <f t="shared" si="3"/>
        <v>0</v>
      </c>
      <c r="J13" s="61">
        <f t="shared" si="3"/>
        <v>0</v>
      </c>
      <c r="K13" s="61">
        <f t="shared" si="3"/>
        <v>0</v>
      </c>
      <c r="L13" s="61">
        <f t="shared" si="3"/>
        <v>0</v>
      </c>
      <c r="M13" s="61">
        <f t="shared" si="3"/>
        <v>0</v>
      </c>
      <c r="N13" s="61">
        <f t="shared" si="3"/>
        <v>0</v>
      </c>
      <c r="O13" s="59" t="s">
        <v>6</v>
      </c>
      <c r="P13" s="59"/>
      <c r="Q13" s="59"/>
      <c r="R13" s="59"/>
      <c r="S13" s="59"/>
      <c r="T13" s="58">
        <v>45658</v>
      </c>
      <c r="U13" s="58">
        <v>46022</v>
      </c>
      <c r="V13" s="60"/>
    </row>
    <row r="14" spans="1:36" x14ac:dyDescent="0.25">
      <c r="A14" s="59"/>
      <c r="B14" s="59" t="s">
        <v>49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8"/>
      <c r="U14" s="58"/>
      <c r="V14" s="57"/>
      <c r="Z14" s="55"/>
      <c r="AA14" s="55"/>
    </row>
    <row r="15" spans="1:36" x14ac:dyDescent="0.25">
      <c r="A15" s="59"/>
      <c r="B15" s="59" t="s">
        <v>50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8"/>
      <c r="U15" s="58"/>
      <c r="V15" s="57"/>
      <c r="Z15" s="55"/>
      <c r="AA15" s="55"/>
    </row>
    <row r="16" spans="1:36" x14ac:dyDescent="0.25">
      <c r="A16" s="59"/>
      <c r="B16" s="59" t="s">
        <v>51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8"/>
      <c r="U16" s="58"/>
      <c r="V16" s="57"/>
      <c r="Z16" s="55"/>
      <c r="AA16" s="55"/>
    </row>
    <row r="17" spans="2:27" x14ac:dyDescent="0.25">
      <c r="I17" s="50"/>
      <c r="V17" s="57"/>
      <c r="Z17" s="55"/>
      <c r="AA17" s="55"/>
    </row>
    <row r="18" spans="2:27" x14ac:dyDescent="0.25">
      <c r="B18" s="11" t="s">
        <v>87</v>
      </c>
      <c r="C18" s="56">
        <f>SUM(C5:C11)+C13</f>
        <v>495.40999999999997</v>
      </c>
      <c r="D18" s="56">
        <f t="shared" ref="D18:N18" si="4">SUM(D5:D11)+D13</f>
        <v>495.02</v>
      </c>
      <c r="E18" s="56">
        <f t="shared" si="4"/>
        <v>494.48</v>
      </c>
      <c r="F18" s="56">
        <f t="shared" si="4"/>
        <v>495.53999999999996</v>
      </c>
      <c r="G18" s="56">
        <f t="shared" si="4"/>
        <v>495.67</v>
      </c>
      <c r="H18" s="56">
        <f t="shared" si="4"/>
        <v>495.07</v>
      </c>
      <c r="I18" s="56">
        <f t="shared" si="4"/>
        <v>499.87</v>
      </c>
      <c r="J18" s="56">
        <f t="shared" si="4"/>
        <v>503.61</v>
      </c>
      <c r="K18" s="56">
        <f t="shared" si="4"/>
        <v>494.06</v>
      </c>
      <c r="L18" s="56">
        <f t="shared" si="4"/>
        <v>506.34000000000003</v>
      </c>
      <c r="M18" s="56">
        <f t="shared" si="4"/>
        <v>511.26</v>
      </c>
      <c r="N18" s="56">
        <f t="shared" si="4"/>
        <v>494.55</v>
      </c>
      <c r="Z18" s="55"/>
      <c r="AA18" s="55"/>
    </row>
    <row r="20" spans="2:27" x14ac:dyDescent="0.25">
      <c r="B20" s="54" t="s">
        <v>80</v>
      </c>
      <c r="C20" s="53"/>
    </row>
    <row r="21" spans="2:27" x14ac:dyDescent="0.25">
      <c r="B21" s="53" t="s">
        <v>5</v>
      </c>
      <c r="C21" s="52">
        <f t="shared" ref="C21:C26" si="5">SUMIF($O$5:$O$11,B21,$J$5:$J$11)</f>
        <v>491.94</v>
      </c>
    </row>
    <row r="22" spans="2:27" x14ac:dyDescent="0.25">
      <c r="B22" s="53" t="s">
        <v>32</v>
      </c>
      <c r="C22" s="52">
        <f t="shared" si="5"/>
        <v>0</v>
      </c>
    </row>
    <row r="23" spans="2:27" x14ac:dyDescent="0.25">
      <c r="B23" s="53" t="s">
        <v>8</v>
      </c>
      <c r="C23" s="52">
        <f t="shared" si="5"/>
        <v>0</v>
      </c>
    </row>
    <row r="24" spans="2:27" x14ac:dyDescent="0.25">
      <c r="B24" s="53" t="s">
        <v>33</v>
      </c>
      <c r="C24" s="52">
        <f t="shared" si="5"/>
        <v>0</v>
      </c>
    </row>
    <row r="25" spans="2:27" x14ac:dyDescent="0.25">
      <c r="B25" s="53" t="s">
        <v>4</v>
      </c>
      <c r="C25" s="52">
        <f t="shared" si="5"/>
        <v>0</v>
      </c>
    </row>
    <row r="26" spans="2:27" x14ac:dyDescent="0.25">
      <c r="B26" s="53" t="s">
        <v>6</v>
      </c>
      <c r="C26" s="52">
        <f t="shared" si="5"/>
        <v>11.67</v>
      </c>
    </row>
    <row r="27" spans="2:27" x14ac:dyDescent="0.25">
      <c r="B27" s="53"/>
      <c r="C27" s="53"/>
    </row>
    <row r="28" spans="2:27" x14ac:dyDescent="0.25">
      <c r="B28" s="53" t="s">
        <v>35</v>
      </c>
      <c r="C28" s="52">
        <f>SUM(C21:C26)</f>
        <v>503.61</v>
      </c>
    </row>
  </sheetData>
  <pageMargins left="0.7" right="0.7" top="0.75" bottom="0.75" header="0.3" footer="0.3"/>
  <pageSetup orientation="portrait" r:id="rId1"/>
  <headerFooter>
    <oddFooter>&amp;C&amp;1#&amp;"Calibri"&amp;12&amp;K000000Internal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412BA-C3F3-4A4C-B72B-7073ACFFFD76}">
  <dimension ref="A1:AJ28"/>
  <sheetViews>
    <sheetView workbookViewId="0">
      <selection activeCell="X6" sqref="X6"/>
    </sheetView>
  </sheetViews>
  <sheetFormatPr defaultColWidth="9.109375" defaultRowHeight="13.2" x14ac:dyDescent="0.25"/>
  <cols>
    <col min="1" max="1" width="19.33203125" style="50" customWidth="1"/>
    <col min="2" max="2" width="30" style="50" customWidth="1"/>
    <col min="3" max="6" width="9.44140625" style="50" customWidth="1"/>
    <col min="7" max="7" width="9.5546875" style="50" customWidth="1"/>
    <col min="8" max="8" width="10.5546875" style="50" customWidth="1"/>
    <col min="9" max="9" width="10.5546875" style="51" customWidth="1"/>
    <col min="10" max="10" width="10.6640625" style="50" customWidth="1"/>
    <col min="11" max="11" width="10.44140625" style="50" customWidth="1"/>
    <col min="12" max="12" width="10" style="50" customWidth="1"/>
    <col min="13" max="13" width="10.44140625" style="50" customWidth="1"/>
    <col min="14" max="14" width="11.109375" style="50" customWidth="1"/>
    <col min="15" max="15" width="16.33203125" style="50" bestFit="1" customWidth="1"/>
    <col min="16" max="16" width="11.5546875" style="50" customWidth="1"/>
    <col min="17" max="18" width="10.109375" style="50" customWidth="1"/>
    <col min="19" max="19" width="11.6640625" style="50" customWidth="1"/>
    <col min="20" max="21" width="15.44140625" style="50" customWidth="1"/>
    <col min="22" max="22" width="10.88671875" style="50" customWidth="1"/>
    <col min="23" max="23" width="42.44140625" style="50" customWidth="1"/>
    <col min="24" max="24" width="9.109375" style="50"/>
    <col min="25" max="25" width="9.88671875" style="50" customWidth="1"/>
    <col min="26" max="35" width="9.109375" style="50"/>
    <col min="36" max="36" width="13.88671875" style="50" bestFit="1" customWidth="1"/>
    <col min="37" max="16384" width="9.109375" style="50"/>
  </cols>
  <sheetData>
    <row r="1" spans="1:36" x14ac:dyDescent="0.25">
      <c r="G1" s="83"/>
      <c r="H1" s="48" t="s">
        <v>88</v>
      </c>
    </row>
    <row r="2" spans="1:36" x14ac:dyDescent="0.25">
      <c r="A2" s="82" t="s">
        <v>65</v>
      </c>
      <c r="B2" s="62" t="s">
        <v>86</v>
      </c>
      <c r="C2" s="81"/>
      <c r="D2" s="81"/>
      <c r="E2" s="81"/>
      <c r="F2" s="80"/>
      <c r="G2" s="80"/>
      <c r="H2" s="80"/>
    </row>
    <row r="3" spans="1:36" ht="39.6" x14ac:dyDescent="0.25">
      <c r="A3" s="77" t="s">
        <v>0</v>
      </c>
      <c r="B3" s="77" t="s">
        <v>1</v>
      </c>
      <c r="C3" s="79">
        <v>46023</v>
      </c>
      <c r="D3" s="79">
        <v>46054</v>
      </c>
      <c r="E3" s="79">
        <v>46082</v>
      </c>
      <c r="F3" s="79">
        <v>46113</v>
      </c>
      <c r="G3" s="79">
        <v>46143</v>
      </c>
      <c r="H3" s="79">
        <v>46174</v>
      </c>
      <c r="I3" s="79">
        <v>46204</v>
      </c>
      <c r="J3" s="79">
        <v>46235</v>
      </c>
      <c r="K3" s="79">
        <v>46266</v>
      </c>
      <c r="L3" s="79">
        <v>46296</v>
      </c>
      <c r="M3" s="79">
        <v>46327</v>
      </c>
      <c r="N3" s="79">
        <v>46357</v>
      </c>
      <c r="O3" s="77" t="s">
        <v>21</v>
      </c>
      <c r="P3" s="77" t="s">
        <v>29</v>
      </c>
      <c r="Q3" s="77" t="s">
        <v>75</v>
      </c>
      <c r="R3" s="77" t="s">
        <v>76</v>
      </c>
      <c r="S3" s="78" t="s">
        <v>30</v>
      </c>
      <c r="T3" s="77" t="s">
        <v>22</v>
      </c>
      <c r="U3" s="77" t="s">
        <v>26</v>
      </c>
      <c r="V3" s="76"/>
    </row>
    <row r="4" spans="1:36" x14ac:dyDescent="0.25">
      <c r="A4" s="77"/>
      <c r="B4" s="77"/>
      <c r="C4" s="56">
        <f t="shared" ref="C4:N4" si="0">SUM(C5:C11)</f>
        <v>495.40999999999997</v>
      </c>
      <c r="D4" s="56">
        <f t="shared" si="0"/>
        <v>495.02</v>
      </c>
      <c r="E4" s="56">
        <f t="shared" si="0"/>
        <v>494.48</v>
      </c>
      <c r="F4" s="56">
        <f t="shared" si="0"/>
        <v>495.53999999999996</v>
      </c>
      <c r="G4" s="56">
        <f t="shared" si="0"/>
        <v>495.67</v>
      </c>
      <c r="H4" s="56">
        <f t="shared" si="0"/>
        <v>495.07</v>
      </c>
      <c r="I4" s="56">
        <f t="shared" si="0"/>
        <v>499.87</v>
      </c>
      <c r="J4" s="56">
        <f t="shared" si="0"/>
        <v>494.17</v>
      </c>
      <c r="K4" s="56">
        <f t="shared" si="0"/>
        <v>494.06</v>
      </c>
      <c r="L4" s="56">
        <f t="shared" si="0"/>
        <v>494.53999999999996</v>
      </c>
      <c r="M4" s="56">
        <f t="shared" si="0"/>
        <v>493.86</v>
      </c>
      <c r="N4" s="56">
        <f t="shared" si="0"/>
        <v>482.5</v>
      </c>
      <c r="O4" s="77"/>
      <c r="P4" s="77"/>
      <c r="Q4" s="77"/>
      <c r="R4" s="77"/>
      <c r="S4" s="77"/>
      <c r="T4" s="77"/>
      <c r="U4" s="77"/>
      <c r="V4" s="76"/>
      <c r="W4" s="75" t="s">
        <v>31</v>
      </c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</row>
    <row r="5" spans="1:36" x14ac:dyDescent="0.25">
      <c r="A5" s="70" t="s">
        <v>28</v>
      </c>
      <c r="B5" s="67" t="s">
        <v>19</v>
      </c>
      <c r="C5" s="68">
        <v>0</v>
      </c>
      <c r="D5" s="68">
        <v>0</v>
      </c>
      <c r="E5" s="68">
        <v>0</v>
      </c>
      <c r="F5" s="68">
        <v>0</v>
      </c>
      <c r="G5" s="68">
        <v>0</v>
      </c>
      <c r="H5" s="68">
        <v>0</v>
      </c>
      <c r="I5" s="68">
        <v>5.33</v>
      </c>
      <c r="J5" s="39">
        <v>0</v>
      </c>
      <c r="K5" s="39">
        <v>0</v>
      </c>
      <c r="L5" s="39">
        <v>0</v>
      </c>
      <c r="M5" s="39">
        <v>0</v>
      </c>
      <c r="N5" s="39">
        <v>0</v>
      </c>
      <c r="O5" s="68" t="s">
        <v>5</v>
      </c>
      <c r="P5" s="68">
        <f t="shared" ref="P5:P11" si="1">IF(O5="CAISO System","0.00",J5)</f>
        <v>0</v>
      </c>
      <c r="Q5" s="68">
        <v>4</v>
      </c>
      <c r="R5" s="68" t="s">
        <v>23</v>
      </c>
      <c r="S5" s="68" t="s">
        <v>89</v>
      </c>
      <c r="T5" s="34">
        <v>41852</v>
      </c>
      <c r="U5" s="40">
        <v>46234</v>
      </c>
      <c r="V5" s="74"/>
      <c r="X5" s="73">
        <v>46023</v>
      </c>
      <c r="Y5" s="72">
        <v>46054</v>
      </c>
      <c r="Z5" s="73">
        <v>46082</v>
      </c>
      <c r="AA5" s="72">
        <v>46113</v>
      </c>
      <c r="AB5" s="73">
        <v>46143</v>
      </c>
      <c r="AC5" s="72">
        <v>46174</v>
      </c>
      <c r="AD5" s="73">
        <v>46204</v>
      </c>
      <c r="AE5" s="72">
        <v>46235</v>
      </c>
      <c r="AF5" s="73">
        <v>46266</v>
      </c>
      <c r="AG5" s="72">
        <v>46296</v>
      </c>
      <c r="AH5" s="73">
        <v>46327</v>
      </c>
      <c r="AI5" s="72">
        <v>46357</v>
      </c>
      <c r="AJ5" s="71" t="s">
        <v>34</v>
      </c>
    </row>
    <row r="6" spans="1:36" x14ac:dyDescent="0.25">
      <c r="A6" s="70" t="s">
        <v>55</v>
      </c>
      <c r="B6" s="67" t="s">
        <v>15</v>
      </c>
      <c r="C6" s="68">
        <v>0.87</v>
      </c>
      <c r="D6" s="68">
        <v>0.44</v>
      </c>
      <c r="E6" s="68">
        <v>0.21</v>
      </c>
      <c r="F6" s="68">
        <v>0.87</v>
      </c>
      <c r="G6" s="68">
        <v>0.79</v>
      </c>
      <c r="H6" s="68">
        <v>0.79</v>
      </c>
      <c r="I6" s="68">
        <v>0.68</v>
      </c>
      <c r="J6" s="68">
        <v>0.62</v>
      </c>
      <c r="K6" s="68">
        <v>0.46</v>
      </c>
      <c r="L6" s="39">
        <v>0</v>
      </c>
      <c r="M6" s="39">
        <v>0</v>
      </c>
      <c r="N6" s="39">
        <v>0</v>
      </c>
      <c r="O6" s="68" t="s">
        <v>6</v>
      </c>
      <c r="P6" s="68" t="str">
        <f t="shared" si="1"/>
        <v>0.00</v>
      </c>
      <c r="Q6" s="68">
        <v>4</v>
      </c>
      <c r="R6" s="68" t="s">
        <v>23</v>
      </c>
      <c r="S6" s="68" t="s">
        <v>89</v>
      </c>
      <c r="T6" s="34">
        <v>43739</v>
      </c>
      <c r="U6" s="40">
        <v>46295</v>
      </c>
      <c r="V6" s="60"/>
      <c r="W6" s="67" t="s">
        <v>67</v>
      </c>
      <c r="X6" s="66">
        <v>200</v>
      </c>
      <c r="Y6" s="66">
        <v>200</v>
      </c>
      <c r="Z6" s="66">
        <v>200</v>
      </c>
      <c r="AA6" s="66">
        <v>200</v>
      </c>
      <c r="AB6" s="66">
        <v>200</v>
      </c>
      <c r="AC6" s="66">
        <v>200</v>
      </c>
      <c r="AD6" s="66">
        <v>200</v>
      </c>
      <c r="AE6" s="66">
        <v>200</v>
      </c>
      <c r="AF6" s="66">
        <v>200</v>
      </c>
      <c r="AG6" s="66">
        <v>200</v>
      </c>
      <c r="AH6" s="66">
        <v>200</v>
      </c>
      <c r="AI6" s="66">
        <v>200</v>
      </c>
      <c r="AJ6" s="65">
        <v>1</v>
      </c>
    </row>
    <row r="7" spans="1:36" x14ac:dyDescent="0.25">
      <c r="A7" s="35" t="s">
        <v>57</v>
      </c>
      <c r="B7" s="69" t="s">
        <v>20</v>
      </c>
      <c r="C7" s="68">
        <v>12.04</v>
      </c>
      <c r="D7" s="68">
        <v>12.08</v>
      </c>
      <c r="E7" s="68">
        <v>11.77</v>
      </c>
      <c r="F7" s="68">
        <v>12.17</v>
      </c>
      <c r="G7" s="68">
        <v>12.38</v>
      </c>
      <c r="H7" s="68">
        <v>11.78</v>
      </c>
      <c r="I7" s="68">
        <v>11.36</v>
      </c>
      <c r="J7" s="68">
        <v>11.05</v>
      </c>
      <c r="K7" s="68">
        <v>11.1</v>
      </c>
      <c r="L7" s="68">
        <v>12.04</v>
      </c>
      <c r="M7" s="68">
        <v>11.36</v>
      </c>
      <c r="N7" s="39">
        <v>0</v>
      </c>
      <c r="O7" s="68" t="s">
        <v>6</v>
      </c>
      <c r="P7" s="68" t="str">
        <f t="shared" si="1"/>
        <v>0.00</v>
      </c>
      <c r="Q7" s="68">
        <v>4</v>
      </c>
      <c r="R7" s="68" t="s">
        <v>23</v>
      </c>
      <c r="S7" s="68" t="s">
        <v>89</v>
      </c>
      <c r="T7" s="34">
        <v>43800</v>
      </c>
      <c r="U7" s="40">
        <v>46356</v>
      </c>
      <c r="V7" s="60"/>
      <c r="W7" s="67" t="s">
        <v>68</v>
      </c>
      <c r="X7" s="66">
        <v>200</v>
      </c>
      <c r="Y7" s="66">
        <v>200</v>
      </c>
      <c r="Z7" s="66">
        <v>200</v>
      </c>
      <c r="AA7" s="66">
        <v>200</v>
      </c>
      <c r="AB7" s="66">
        <v>200</v>
      </c>
      <c r="AC7" s="66">
        <v>200</v>
      </c>
      <c r="AD7" s="66">
        <v>200</v>
      </c>
      <c r="AE7" s="66">
        <v>200</v>
      </c>
      <c r="AF7" s="66">
        <v>200</v>
      </c>
      <c r="AG7" s="66">
        <v>200</v>
      </c>
      <c r="AH7" s="66">
        <v>200</v>
      </c>
      <c r="AI7" s="66">
        <v>200</v>
      </c>
      <c r="AJ7" s="65">
        <v>1</v>
      </c>
    </row>
    <row r="8" spans="1:36" x14ac:dyDescent="0.25">
      <c r="A8" s="35" t="s">
        <v>64</v>
      </c>
      <c r="B8" s="36" t="s">
        <v>67</v>
      </c>
      <c r="C8" s="68">
        <v>100</v>
      </c>
      <c r="D8" s="68">
        <v>100</v>
      </c>
      <c r="E8" s="68">
        <v>100</v>
      </c>
      <c r="F8" s="68">
        <v>100</v>
      </c>
      <c r="G8" s="68">
        <v>100</v>
      </c>
      <c r="H8" s="68">
        <v>100</v>
      </c>
      <c r="I8" s="68">
        <v>100</v>
      </c>
      <c r="J8" s="68">
        <v>100</v>
      </c>
      <c r="K8" s="68">
        <v>100</v>
      </c>
      <c r="L8" s="68">
        <v>100</v>
      </c>
      <c r="M8" s="68">
        <v>100</v>
      </c>
      <c r="N8" s="68">
        <v>100</v>
      </c>
      <c r="O8" s="68" t="s">
        <v>5</v>
      </c>
      <c r="P8" s="68">
        <f t="shared" si="1"/>
        <v>100</v>
      </c>
      <c r="Q8" s="68">
        <v>1</v>
      </c>
      <c r="R8" s="68" t="s">
        <v>24</v>
      </c>
      <c r="S8" s="68">
        <v>1</v>
      </c>
      <c r="T8" s="34">
        <v>44348</v>
      </c>
      <c r="U8" s="34">
        <v>51652</v>
      </c>
      <c r="V8" s="60"/>
      <c r="W8" s="67" t="s">
        <v>69</v>
      </c>
      <c r="X8" s="66">
        <v>200</v>
      </c>
      <c r="Y8" s="66">
        <v>200</v>
      </c>
      <c r="Z8" s="66">
        <v>200</v>
      </c>
      <c r="AA8" s="66">
        <v>200</v>
      </c>
      <c r="AB8" s="66">
        <v>200</v>
      </c>
      <c r="AC8" s="66">
        <v>200</v>
      </c>
      <c r="AD8" s="66">
        <v>200</v>
      </c>
      <c r="AE8" s="66">
        <v>200</v>
      </c>
      <c r="AF8" s="66">
        <v>200</v>
      </c>
      <c r="AG8" s="66">
        <v>200</v>
      </c>
      <c r="AH8" s="66">
        <v>200</v>
      </c>
      <c r="AI8" s="66">
        <v>200</v>
      </c>
      <c r="AJ8" s="65">
        <v>1</v>
      </c>
    </row>
    <row r="9" spans="1:36" x14ac:dyDescent="0.25">
      <c r="A9" s="35" t="s">
        <v>64</v>
      </c>
      <c r="B9" s="36" t="s">
        <v>68</v>
      </c>
      <c r="C9" s="68">
        <v>100</v>
      </c>
      <c r="D9" s="68">
        <v>100</v>
      </c>
      <c r="E9" s="68">
        <v>100</v>
      </c>
      <c r="F9" s="68">
        <v>100</v>
      </c>
      <c r="G9" s="68">
        <v>100</v>
      </c>
      <c r="H9" s="68">
        <v>100</v>
      </c>
      <c r="I9" s="68">
        <v>100</v>
      </c>
      <c r="J9" s="68">
        <v>100</v>
      </c>
      <c r="K9" s="68">
        <v>100</v>
      </c>
      <c r="L9" s="68">
        <v>100</v>
      </c>
      <c r="M9" s="68">
        <v>100</v>
      </c>
      <c r="N9" s="68">
        <v>100</v>
      </c>
      <c r="O9" s="68" t="s">
        <v>5</v>
      </c>
      <c r="P9" s="68">
        <f t="shared" si="1"/>
        <v>100</v>
      </c>
      <c r="Q9" s="68">
        <v>1</v>
      </c>
      <c r="R9" s="68" t="s">
        <v>24</v>
      </c>
      <c r="S9" s="68">
        <v>1</v>
      </c>
      <c r="T9" s="34">
        <v>44348</v>
      </c>
      <c r="U9" s="34">
        <v>51652</v>
      </c>
      <c r="V9" s="60"/>
      <c r="W9" s="36" t="s">
        <v>73</v>
      </c>
      <c r="X9" s="66">
        <v>365</v>
      </c>
      <c r="Y9" s="66">
        <v>365</v>
      </c>
      <c r="Z9" s="66">
        <v>365</v>
      </c>
      <c r="AA9" s="66">
        <v>365</v>
      </c>
      <c r="AB9" s="66">
        <v>365</v>
      </c>
      <c r="AC9" s="66">
        <v>365</v>
      </c>
      <c r="AD9" s="66">
        <v>365</v>
      </c>
      <c r="AE9" s="66">
        <v>365</v>
      </c>
      <c r="AF9" s="66">
        <v>365</v>
      </c>
      <c r="AG9" s="66">
        <v>365</v>
      </c>
      <c r="AH9" s="66">
        <v>365</v>
      </c>
      <c r="AI9" s="66">
        <v>365</v>
      </c>
      <c r="AJ9" s="65">
        <v>1</v>
      </c>
    </row>
    <row r="10" spans="1:36" x14ac:dyDescent="0.25">
      <c r="A10" s="35" t="s">
        <v>64</v>
      </c>
      <c r="B10" s="36" t="s">
        <v>69</v>
      </c>
      <c r="C10" s="68">
        <v>100</v>
      </c>
      <c r="D10" s="68">
        <v>100</v>
      </c>
      <c r="E10" s="68">
        <v>100</v>
      </c>
      <c r="F10" s="68">
        <v>100</v>
      </c>
      <c r="G10" s="68">
        <v>100</v>
      </c>
      <c r="H10" s="68">
        <v>100</v>
      </c>
      <c r="I10" s="68">
        <v>100</v>
      </c>
      <c r="J10" s="68">
        <v>100</v>
      </c>
      <c r="K10" s="68">
        <v>100</v>
      </c>
      <c r="L10" s="68">
        <v>100</v>
      </c>
      <c r="M10" s="68">
        <v>100</v>
      </c>
      <c r="N10" s="68">
        <v>100</v>
      </c>
      <c r="O10" s="68" t="s">
        <v>5</v>
      </c>
      <c r="P10" s="68">
        <f t="shared" si="1"/>
        <v>100</v>
      </c>
      <c r="Q10" s="68">
        <v>1</v>
      </c>
      <c r="R10" s="68" t="s">
        <v>24</v>
      </c>
      <c r="S10" s="68">
        <v>1</v>
      </c>
      <c r="T10" s="34">
        <v>44348</v>
      </c>
      <c r="U10" s="34">
        <v>51652</v>
      </c>
      <c r="V10" s="60"/>
      <c r="W10" s="67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5"/>
    </row>
    <row r="11" spans="1:36" x14ac:dyDescent="0.25">
      <c r="A11" s="35" t="s">
        <v>73</v>
      </c>
      <c r="B11" s="36" t="s">
        <v>73</v>
      </c>
      <c r="C11" s="68">
        <v>182.5</v>
      </c>
      <c r="D11" s="68">
        <v>182.5</v>
      </c>
      <c r="E11" s="68">
        <v>182.5</v>
      </c>
      <c r="F11" s="68">
        <v>182.5</v>
      </c>
      <c r="G11" s="68">
        <v>182.5</v>
      </c>
      <c r="H11" s="68">
        <v>182.5</v>
      </c>
      <c r="I11" s="68">
        <v>182.5</v>
      </c>
      <c r="J11" s="68">
        <v>182.5</v>
      </c>
      <c r="K11" s="68">
        <v>182.5</v>
      </c>
      <c r="L11" s="68">
        <v>182.5</v>
      </c>
      <c r="M11" s="68">
        <v>182.5</v>
      </c>
      <c r="N11" s="68">
        <v>182.5</v>
      </c>
      <c r="O11" s="68" t="s">
        <v>5</v>
      </c>
      <c r="P11" s="68">
        <f t="shared" si="1"/>
        <v>182.5</v>
      </c>
      <c r="Q11" s="68">
        <v>1</v>
      </c>
      <c r="R11" s="68" t="s">
        <v>24</v>
      </c>
      <c r="S11" s="68">
        <v>1</v>
      </c>
      <c r="T11" s="34">
        <v>44470</v>
      </c>
      <c r="U11" s="34">
        <v>55153</v>
      </c>
      <c r="V11" s="60"/>
      <c r="W11" s="67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5"/>
    </row>
    <row r="12" spans="1:36" x14ac:dyDescent="0.25">
      <c r="V12" s="60"/>
      <c r="W12" s="64" t="s">
        <v>35</v>
      </c>
      <c r="X12" s="63">
        <f t="shared" ref="X12:AI12" si="2">SUM(X6:X10)</f>
        <v>965</v>
      </c>
      <c r="Y12" s="63">
        <f t="shared" si="2"/>
        <v>965</v>
      </c>
      <c r="Z12" s="63">
        <f t="shared" si="2"/>
        <v>965</v>
      </c>
      <c r="AA12" s="63">
        <f t="shared" si="2"/>
        <v>965</v>
      </c>
      <c r="AB12" s="63">
        <f t="shared" si="2"/>
        <v>965</v>
      </c>
      <c r="AC12" s="63">
        <f t="shared" si="2"/>
        <v>965</v>
      </c>
      <c r="AD12" s="63">
        <f t="shared" si="2"/>
        <v>965</v>
      </c>
      <c r="AE12" s="63">
        <f t="shared" si="2"/>
        <v>965</v>
      </c>
      <c r="AF12" s="63">
        <f t="shared" si="2"/>
        <v>965</v>
      </c>
      <c r="AG12" s="63">
        <f t="shared" si="2"/>
        <v>965</v>
      </c>
      <c r="AH12" s="63">
        <f t="shared" si="2"/>
        <v>965</v>
      </c>
      <c r="AI12" s="63">
        <f t="shared" si="2"/>
        <v>965</v>
      </c>
      <c r="AJ12" s="62"/>
    </row>
    <row r="13" spans="1:36" x14ac:dyDescent="0.25">
      <c r="A13" s="59"/>
      <c r="B13" s="59" t="s">
        <v>83</v>
      </c>
      <c r="C13" s="61">
        <f t="shared" ref="C13:N13" si="3">SUM(C14:C16)</f>
        <v>0</v>
      </c>
      <c r="D13" s="61">
        <f t="shared" si="3"/>
        <v>0</v>
      </c>
      <c r="E13" s="61">
        <f t="shared" si="3"/>
        <v>0</v>
      </c>
      <c r="F13" s="61">
        <f t="shared" si="3"/>
        <v>0</v>
      </c>
      <c r="G13" s="61">
        <f t="shared" si="3"/>
        <v>0</v>
      </c>
      <c r="H13" s="61">
        <f t="shared" si="3"/>
        <v>0</v>
      </c>
      <c r="I13" s="61">
        <f t="shared" si="3"/>
        <v>0</v>
      </c>
      <c r="J13" s="61">
        <f t="shared" si="3"/>
        <v>0</v>
      </c>
      <c r="K13" s="61">
        <f t="shared" si="3"/>
        <v>0</v>
      </c>
      <c r="L13" s="61">
        <f t="shared" si="3"/>
        <v>0</v>
      </c>
      <c r="M13" s="61">
        <f t="shared" si="3"/>
        <v>0</v>
      </c>
      <c r="N13" s="61">
        <f t="shared" si="3"/>
        <v>0</v>
      </c>
      <c r="O13" s="59" t="s">
        <v>6</v>
      </c>
      <c r="P13" s="59"/>
      <c r="Q13" s="59"/>
      <c r="R13" s="59"/>
      <c r="S13" s="59"/>
      <c r="T13" s="58">
        <v>46023</v>
      </c>
      <c r="U13" s="58">
        <v>46387</v>
      </c>
      <c r="V13" s="60"/>
    </row>
    <row r="14" spans="1:36" x14ac:dyDescent="0.25">
      <c r="A14" s="59"/>
      <c r="B14" s="59" t="s">
        <v>49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8"/>
      <c r="U14" s="58"/>
      <c r="V14" s="57"/>
      <c r="Z14" s="55"/>
      <c r="AA14" s="55"/>
    </row>
    <row r="15" spans="1:36" x14ac:dyDescent="0.25">
      <c r="A15" s="59"/>
      <c r="B15" s="59" t="s">
        <v>50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8"/>
      <c r="U15" s="58"/>
      <c r="V15" s="57"/>
      <c r="Z15" s="55"/>
      <c r="AA15" s="55"/>
    </row>
    <row r="16" spans="1:36" x14ac:dyDescent="0.25">
      <c r="A16" s="59"/>
      <c r="B16" s="59" t="s">
        <v>51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8"/>
      <c r="U16" s="58"/>
      <c r="V16" s="57"/>
      <c r="Z16" s="55"/>
      <c r="AA16" s="55"/>
    </row>
    <row r="17" spans="2:27" x14ac:dyDescent="0.25">
      <c r="I17" s="50"/>
      <c r="V17" s="57"/>
      <c r="Z17" s="55"/>
      <c r="AA17" s="55"/>
    </row>
    <row r="18" spans="2:27" x14ac:dyDescent="0.25">
      <c r="B18" s="11" t="s">
        <v>87</v>
      </c>
      <c r="C18" s="56">
        <f>SUM(C5:C11)+C13</f>
        <v>495.40999999999997</v>
      </c>
      <c r="D18" s="56">
        <f t="shared" ref="D18:N18" si="4">SUM(D5:D11)+D13</f>
        <v>495.02</v>
      </c>
      <c r="E18" s="56">
        <f t="shared" si="4"/>
        <v>494.48</v>
      </c>
      <c r="F18" s="56">
        <f t="shared" si="4"/>
        <v>495.53999999999996</v>
      </c>
      <c r="G18" s="56">
        <f t="shared" si="4"/>
        <v>495.67</v>
      </c>
      <c r="H18" s="56">
        <f t="shared" si="4"/>
        <v>495.07</v>
      </c>
      <c r="I18" s="56">
        <f t="shared" si="4"/>
        <v>499.87</v>
      </c>
      <c r="J18" s="56">
        <f t="shared" si="4"/>
        <v>494.17</v>
      </c>
      <c r="K18" s="56">
        <f t="shared" si="4"/>
        <v>494.06</v>
      </c>
      <c r="L18" s="56">
        <f t="shared" si="4"/>
        <v>494.53999999999996</v>
      </c>
      <c r="M18" s="56">
        <f t="shared" si="4"/>
        <v>493.86</v>
      </c>
      <c r="N18" s="56">
        <f t="shared" si="4"/>
        <v>482.5</v>
      </c>
      <c r="Z18" s="55"/>
      <c r="AA18" s="55"/>
    </row>
    <row r="20" spans="2:27" x14ac:dyDescent="0.25">
      <c r="B20" s="54" t="s">
        <v>82</v>
      </c>
      <c r="C20" s="53"/>
    </row>
    <row r="21" spans="2:27" x14ac:dyDescent="0.25">
      <c r="B21" s="53" t="s">
        <v>5</v>
      </c>
      <c r="C21" s="52">
        <f t="shared" ref="C21:C26" si="5">SUMIF($O$5:$O$11,B21,$J$5:$J$11)</f>
        <v>482.5</v>
      </c>
    </row>
    <row r="22" spans="2:27" x14ac:dyDescent="0.25">
      <c r="B22" s="53" t="s">
        <v>32</v>
      </c>
      <c r="C22" s="52">
        <f t="shared" si="5"/>
        <v>0</v>
      </c>
    </row>
    <row r="23" spans="2:27" x14ac:dyDescent="0.25">
      <c r="B23" s="53" t="s">
        <v>8</v>
      </c>
      <c r="C23" s="52">
        <f t="shared" si="5"/>
        <v>0</v>
      </c>
    </row>
    <row r="24" spans="2:27" x14ac:dyDescent="0.25">
      <c r="B24" s="53" t="s">
        <v>33</v>
      </c>
      <c r="C24" s="52">
        <f t="shared" si="5"/>
        <v>0</v>
      </c>
    </row>
    <row r="25" spans="2:27" x14ac:dyDescent="0.25">
      <c r="B25" s="53" t="s">
        <v>4</v>
      </c>
      <c r="C25" s="52">
        <f t="shared" si="5"/>
        <v>0</v>
      </c>
    </row>
    <row r="26" spans="2:27" x14ac:dyDescent="0.25">
      <c r="B26" s="53" t="s">
        <v>6</v>
      </c>
      <c r="C26" s="52">
        <f t="shared" si="5"/>
        <v>11.67</v>
      </c>
    </row>
    <row r="27" spans="2:27" x14ac:dyDescent="0.25">
      <c r="B27" s="53"/>
      <c r="C27" s="53"/>
    </row>
    <row r="28" spans="2:27" x14ac:dyDescent="0.25">
      <c r="B28" s="53" t="s">
        <v>35</v>
      </c>
      <c r="C28" s="52">
        <f>SUM(C21:C26)</f>
        <v>494.17</v>
      </c>
    </row>
  </sheetData>
  <pageMargins left="0.7" right="0.7" top="0.75" bottom="0.75" header="0.3" footer="0.3"/>
  <pageSetup orientation="portrait" r:id="rId1"/>
  <headerFooter>
    <oddFooter>&amp;C&amp;1#&amp;"Calibri"&amp;12&amp;K000000Internal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03B89-5EFA-4B21-96CC-4DDE275036FA}">
  <dimension ref="A1:AM51"/>
  <sheetViews>
    <sheetView zoomScale="80" zoomScaleNormal="80" workbookViewId="0">
      <selection activeCell="L4" sqref="L4"/>
    </sheetView>
  </sheetViews>
  <sheetFormatPr defaultColWidth="8.6640625" defaultRowHeight="13.8" x14ac:dyDescent="0.3"/>
  <cols>
    <col min="1" max="1" width="25.5546875" style="85" customWidth="1"/>
    <col min="2" max="2" width="16.109375" style="84" customWidth="1"/>
    <col min="3" max="3" width="23.44140625" style="84" customWidth="1"/>
    <col min="4" max="4" width="40.5546875" style="84" customWidth="1"/>
    <col min="5" max="5" width="19.109375" style="84" customWidth="1"/>
    <col min="6" max="6" width="25.5546875" style="84" customWidth="1"/>
    <col min="7" max="7" width="18.109375" style="84" bestFit="1" customWidth="1"/>
    <col min="8" max="8" width="13.109375" style="86" customWidth="1"/>
    <col min="9" max="9" width="12.6640625" style="86" customWidth="1"/>
    <col min="10" max="10" width="15.33203125" style="84" customWidth="1"/>
    <col min="11" max="16" width="14.5546875" style="84" customWidth="1"/>
    <col min="17" max="17" width="11.109375" style="84" customWidth="1"/>
    <col min="18" max="18" width="12.88671875" style="84" customWidth="1"/>
    <col min="19" max="19" width="12.33203125" style="84" customWidth="1"/>
    <col min="20" max="20" width="13" style="84" customWidth="1"/>
    <col min="21" max="21" width="10.44140625" style="84" customWidth="1"/>
    <col min="22" max="22" width="16" style="84" bestFit="1" customWidth="1"/>
    <col min="23" max="23" width="14.88671875" style="84" bestFit="1" customWidth="1"/>
    <col min="24" max="24" width="14.88671875" style="84" customWidth="1"/>
    <col min="25" max="25" width="9.5546875" style="84" customWidth="1"/>
    <col min="26" max="26" width="11.44140625" style="84" customWidth="1"/>
    <col min="27" max="27" width="10.44140625" style="84" customWidth="1"/>
    <col min="28" max="28" width="11" style="84" customWidth="1"/>
    <col min="29" max="30" width="10.44140625" style="84" customWidth="1"/>
    <col min="31" max="31" width="12.44140625" style="84" customWidth="1"/>
    <col min="32" max="32" width="15.5546875" style="84" bestFit="1" customWidth="1"/>
    <col min="33" max="40" width="10.5546875" style="84" customWidth="1"/>
    <col min="41" max="41" width="11.44140625" style="84" customWidth="1"/>
    <col min="42" max="44" width="10.5546875" style="84" customWidth="1"/>
    <col min="45" max="16384" width="8.6640625" style="84"/>
  </cols>
  <sheetData>
    <row r="1" spans="1:39" x14ac:dyDescent="0.3">
      <c r="A1" s="84"/>
      <c r="C1" s="85"/>
      <c r="H1" s="84"/>
      <c r="I1" s="84"/>
      <c r="K1" s="86"/>
      <c r="L1" s="86"/>
      <c r="M1" s="86"/>
      <c r="N1" s="86"/>
      <c r="O1" s="86"/>
      <c r="P1" s="86"/>
      <c r="Q1" s="86"/>
      <c r="R1" s="86"/>
      <c r="S1" s="86"/>
      <c r="T1" s="86"/>
    </row>
    <row r="2" spans="1:39" x14ac:dyDescent="0.3">
      <c r="A2" s="87"/>
      <c r="B2" s="88"/>
      <c r="C2" s="89"/>
      <c r="D2" s="88"/>
      <c r="E2" s="88"/>
      <c r="F2" s="88"/>
      <c r="G2" s="88"/>
      <c r="H2" s="88"/>
      <c r="I2" s="88"/>
      <c r="J2" s="88"/>
      <c r="K2" s="90"/>
      <c r="L2" s="91" t="s">
        <v>90</v>
      </c>
      <c r="M2" s="91" t="s">
        <v>91</v>
      </c>
      <c r="N2" s="91" t="s">
        <v>92</v>
      </c>
      <c r="O2" s="91" t="s">
        <v>93</v>
      </c>
      <c r="P2" s="91" t="s">
        <v>94</v>
      </c>
      <c r="Q2" s="91" t="s">
        <v>95</v>
      </c>
      <c r="R2" s="91" t="s">
        <v>96</v>
      </c>
      <c r="S2" s="91" t="s">
        <v>97</v>
      </c>
      <c r="T2" s="91" t="s">
        <v>98</v>
      </c>
      <c r="U2" s="91" t="s">
        <v>99</v>
      </c>
      <c r="V2" s="91" t="s">
        <v>100</v>
      </c>
      <c r="W2" s="91" t="s">
        <v>101</v>
      </c>
      <c r="X2" s="91"/>
      <c r="Z2" s="91" t="s">
        <v>90</v>
      </c>
      <c r="AA2" s="91" t="s">
        <v>91</v>
      </c>
      <c r="AB2" s="91" t="s">
        <v>92</v>
      </c>
      <c r="AC2" s="91" t="s">
        <v>93</v>
      </c>
      <c r="AD2" s="91" t="s">
        <v>94</v>
      </c>
      <c r="AE2" s="91" t="s">
        <v>95</v>
      </c>
      <c r="AF2" s="91" t="s">
        <v>96</v>
      </c>
      <c r="AG2" s="91" t="s">
        <v>97</v>
      </c>
      <c r="AH2" s="91" t="s">
        <v>98</v>
      </c>
      <c r="AI2" s="91" t="s">
        <v>99</v>
      </c>
      <c r="AJ2" s="91" t="s">
        <v>100</v>
      </c>
      <c r="AK2" s="91" t="s">
        <v>101</v>
      </c>
    </row>
    <row r="3" spans="1:39" ht="53.4" x14ac:dyDescent="0.3">
      <c r="A3" s="92" t="s">
        <v>102</v>
      </c>
      <c r="B3" s="92" t="s">
        <v>103</v>
      </c>
      <c r="C3" s="93" t="s">
        <v>104</v>
      </c>
      <c r="D3" s="94" t="s">
        <v>105</v>
      </c>
      <c r="E3" s="95" t="s">
        <v>1</v>
      </c>
      <c r="F3" s="95" t="s">
        <v>21</v>
      </c>
      <c r="G3" s="96" t="s">
        <v>29</v>
      </c>
      <c r="H3" s="96" t="s">
        <v>106</v>
      </c>
      <c r="I3" s="96" t="s">
        <v>107</v>
      </c>
      <c r="J3" s="96" t="s">
        <v>22</v>
      </c>
      <c r="K3" s="96" t="s">
        <v>26</v>
      </c>
      <c r="L3" s="96" t="s">
        <v>108</v>
      </c>
      <c r="M3" s="96" t="s">
        <v>108</v>
      </c>
      <c r="N3" s="96" t="s">
        <v>108</v>
      </c>
      <c r="O3" s="96" t="s">
        <v>108</v>
      </c>
      <c r="P3" s="95" t="s">
        <v>108</v>
      </c>
      <c r="Q3" s="95" t="s">
        <v>108</v>
      </c>
      <c r="R3" s="95" t="s">
        <v>108</v>
      </c>
      <c r="S3" s="95" t="s">
        <v>108</v>
      </c>
      <c r="T3" s="95" t="s">
        <v>108</v>
      </c>
      <c r="U3" s="95" t="s">
        <v>108</v>
      </c>
      <c r="V3" s="95" t="s">
        <v>108</v>
      </c>
      <c r="W3" s="95" t="s">
        <v>108</v>
      </c>
      <c r="X3" s="95" t="s">
        <v>56</v>
      </c>
      <c r="Y3" s="97"/>
      <c r="Z3" s="96" t="s">
        <v>109</v>
      </c>
      <c r="AA3" s="96" t="s">
        <v>109</v>
      </c>
      <c r="AB3" s="96" t="s">
        <v>109</v>
      </c>
      <c r="AC3" s="95" t="s">
        <v>109</v>
      </c>
      <c r="AD3" s="95" t="s">
        <v>109</v>
      </c>
      <c r="AE3" s="95" t="s">
        <v>109</v>
      </c>
      <c r="AF3" s="95" t="s">
        <v>109</v>
      </c>
      <c r="AG3" s="95" t="s">
        <v>109</v>
      </c>
      <c r="AH3" s="95" t="s">
        <v>109</v>
      </c>
      <c r="AI3" s="95" t="s">
        <v>109</v>
      </c>
      <c r="AJ3" s="95" t="s">
        <v>109</v>
      </c>
      <c r="AK3" s="96" t="s">
        <v>109</v>
      </c>
    </row>
    <row r="4" spans="1:39" x14ac:dyDescent="0.3">
      <c r="A4" s="98" t="s">
        <v>110</v>
      </c>
      <c r="B4" s="99" t="s">
        <v>24</v>
      </c>
      <c r="C4" s="100"/>
      <c r="D4" s="101" t="s">
        <v>111</v>
      </c>
      <c r="E4" s="102" t="s">
        <v>36</v>
      </c>
      <c r="F4" s="103" t="s">
        <v>3</v>
      </c>
      <c r="G4" s="104">
        <v>20</v>
      </c>
      <c r="H4" s="105">
        <v>3</v>
      </c>
      <c r="I4" s="105">
        <v>1</v>
      </c>
      <c r="J4" s="106">
        <v>42735</v>
      </c>
      <c r="K4" s="107">
        <v>46386</v>
      </c>
      <c r="L4" s="104">
        <v>20</v>
      </c>
      <c r="M4" s="104">
        <v>20</v>
      </c>
      <c r="N4" s="104">
        <v>20</v>
      </c>
      <c r="O4" s="104">
        <v>20</v>
      </c>
      <c r="P4" s="104">
        <v>20</v>
      </c>
      <c r="Q4" s="104">
        <v>20</v>
      </c>
      <c r="R4" s="104">
        <v>20</v>
      </c>
      <c r="S4" s="104">
        <v>20</v>
      </c>
      <c r="T4" s="104">
        <v>20</v>
      </c>
      <c r="U4" s="104">
        <v>20</v>
      </c>
      <c r="V4" s="104">
        <v>20</v>
      </c>
      <c r="W4" s="104">
        <v>20</v>
      </c>
      <c r="X4" s="104" t="s">
        <v>2</v>
      </c>
      <c r="Y4" s="108"/>
      <c r="Z4" s="104">
        <v>40</v>
      </c>
      <c r="AA4" s="104">
        <v>40</v>
      </c>
      <c r="AB4" s="104">
        <v>40</v>
      </c>
      <c r="AC4" s="104">
        <v>40</v>
      </c>
      <c r="AD4" s="104">
        <v>40</v>
      </c>
      <c r="AE4" s="104">
        <v>40</v>
      </c>
      <c r="AF4" s="104">
        <v>40</v>
      </c>
      <c r="AG4" s="104">
        <v>40</v>
      </c>
      <c r="AH4" s="104">
        <v>40</v>
      </c>
      <c r="AI4" s="104">
        <v>40</v>
      </c>
      <c r="AJ4" s="104">
        <v>40</v>
      </c>
      <c r="AK4" s="104">
        <v>40</v>
      </c>
      <c r="AM4" s="109"/>
    </row>
    <row r="5" spans="1:39" x14ac:dyDescent="0.3">
      <c r="A5" s="98" t="s">
        <v>110</v>
      </c>
      <c r="B5" s="99" t="s">
        <v>24</v>
      </c>
      <c r="C5" s="100"/>
      <c r="D5" s="101" t="s">
        <v>112</v>
      </c>
      <c r="E5" s="101" t="s">
        <v>48</v>
      </c>
      <c r="F5" s="103" t="s">
        <v>3</v>
      </c>
      <c r="G5" s="104">
        <v>2</v>
      </c>
      <c r="H5" s="105">
        <v>1</v>
      </c>
      <c r="I5" s="105">
        <v>2</v>
      </c>
      <c r="J5" s="106">
        <v>43009</v>
      </c>
      <c r="K5" s="107">
        <v>46387</v>
      </c>
      <c r="L5" s="104">
        <v>2</v>
      </c>
      <c r="M5" s="104">
        <v>2</v>
      </c>
      <c r="N5" s="104">
        <v>2</v>
      </c>
      <c r="O5" s="104">
        <v>2</v>
      </c>
      <c r="P5" s="104">
        <v>2</v>
      </c>
      <c r="Q5" s="104">
        <v>2</v>
      </c>
      <c r="R5" s="104">
        <v>2</v>
      </c>
      <c r="S5" s="104">
        <v>2</v>
      </c>
      <c r="T5" s="104">
        <v>2</v>
      </c>
      <c r="U5" s="104">
        <v>2</v>
      </c>
      <c r="V5" s="104">
        <v>2</v>
      </c>
      <c r="W5" s="104">
        <v>2</v>
      </c>
      <c r="X5" s="104" t="s">
        <v>2</v>
      </c>
      <c r="Y5" s="108"/>
      <c r="Z5" s="104">
        <v>4</v>
      </c>
      <c r="AA5" s="104">
        <v>4</v>
      </c>
      <c r="AB5" s="104">
        <v>4</v>
      </c>
      <c r="AC5" s="104">
        <v>4</v>
      </c>
      <c r="AD5" s="104">
        <v>4</v>
      </c>
      <c r="AE5" s="104">
        <v>4</v>
      </c>
      <c r="AF5" s="104">
        <v>4</v>
      </c>
      <c r="AG5" s="104">
        <v>4</v>
      </c>
      <c r="AH5" s="104">
        <v>4</v>
      </c>
      <c r="AI5" s="104">
        <v>4</v>
      </c>
      <c r="AJ5" s="104">
        <v>4</v>
      </c>
      <c r="AK5" s="104">
        <v>4</v>
      </c>
      <c r="AM5" s="109"/>
    </row>
    <row r="6" spans="1:39" x14ac:dyDescent="0.3">
      <c r="A6" s="98" t="s">
        <v>113</v>
      </c>
      <c r="B6" s="99" t="s">
        <v>23</v>
      </c>
      <c r="C6" s="100"/>
      <c r="D6" s="101" t="s">
        <v>114</v>
      </c>
      <c r="E6" s="101" t="s">
        <v>11</v>
      </c>
      <c r="F6" s="103" t="s">
        <v>3</v>
      </c>
      <c r="G6" s="104">
        <v>26</v>
      </c>
      <c r="H6" s="105"/>
      <c r="I6" s="105">
        <v>4</v>
      </c>
      <c r="J6" s="106">
        <v>43282</v>
      </c>
      <c r="K6" s="107">
        <v>45727</v>
      </c>
      <c r="L6" s="104">
        <v>26</v>
      </c>
      <c r="M6" s="104">
        <v>26</v>
      </c>
      <c r="N6" s="104">
        <v>26</v>
      </c>
      <c r="O6" s="104">
        <v>26</v>
      </c>
      <c r="P6" s="104">
        <v>26</v>
      </c>
      <c r="Q6" s="104">
        <v>26</v>
      </c>
      <c r="R6" s="104">
        <v>26</v>
      </c>
      <c r="S6" s="104">
        <v>26</v>
      </c>
      <c r="T6" s="104">
        <v>26</v>
      </c>
      <c r="U6" s="104">
        <v>26</v>
      </c>
      <c r="V6" s="104">
        <v>26</v>
      </c>
      <c r="W6" s="104">
        <v>26</v>
      </c>
      <c r="X6" s="104" t="s">
        <v>2</v>
      </c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M6" s="109"/>
    </row>
    <row r="7" spans="1:39" x14ac:dyDescent="0.3">
      <c r="A7" s="98" t="s">
        <v>115</v>
      </c>
      <c r="B7" s="99" t="s">
        <v>24</v>
      </c>
      <c r="C7" s="100"/>
      <c r="D7" s="101" t="s">
        <v>116</v>
      </c>
      <c r="E7" s="101" t="s">
        <v>7</v>
      </c>
      <c r="F7" s="103" t="s">
        <v>3</v>
      </c>
      <c r="G7" s="104">
        <v>47</v>
      </c>
      <c r="H7" s="105">
        <v>1</v>
      </c>
      <c r="I7" s="105">
        <v>4</v>
      </c>
      <c r="J7" s="106">
        <v>39282</v>
      </c>
      <c r="K7" s="107" t="s">
        <v>117</v>
      </c>
      <c r="L7" s="104">
        <v>49</v>
      </c>
      <c r="M7" s="104">
        <v>49</v>
      </c>
      <c r="N7" s="104">
        <v>49</v>
      </c>
      <c r="O7" s="104">
        <v>49</v>
      </c>
      <c r="P7" s="104">
        <v>49</v>
      </c>
      <c r="Q7" s="104">
        <v>49</v>
      </c>
      <c r="R7" s="104">
        <v>49</v>
      </c>
      <c r="S7" s="104">
        <v>49</v>
      </c>
      <c r="T7" s="104">
        <v>49</v>
      </c>
      <c r="U7" s="104">
        <v>49</v>
      </c>
      <c r="V7" s="104">
        <v>49</v>
      </c>
      <c r="W7" s="104">
        <v>49</v>
      </c>
      <c r="X7" s="104" t="s">
        <v>2</v>
      </c>
      <c r="Z7" s="104">
        <v>49</v>
      </c>
      <c r="AA7" s="104">
        <v>49</v>
      </c>
      <c r="AB7" s="104">
        <v>49</v>
      </c>
      <c r="AC7" s="104">
        <v>49</v>
      </c>
      <c r="AD7" s="104">
        <v>49</v>
      </c>
      <c r="AE7" s="104">
        <v>49</v>
      </c>
      <c r="AF7" s="104">
        <v>49</v>
      </c>
      <c r="AG7" s="104">
        <v>49</v>
      </c>
      <c r="AH7" s="104">
        <v>49</v>
      </c>
      <c r="AI7" s="104">
        <v>49</v>
      </c>
      <c r="AJ7" s="104">
        <v>49</v>
      </c>
      <c r="AK7" s="104">
        <v>49</v>
      </c>
      <c r="AM7" s="109"/>
    </row>
    <row r="8" spans="1:39" x14ac:dyDescent="0.3">
      <c r="A8" s="98" t="s">
        <v>115</v>
      </c>
      <c r="B8" s="99" t="s">
        <v>24</v>
      </c>
      <c r="C8" s="100"/>
      <c r="D8" s="101" t="s">
        <v>118</v>
      </c>
      <c r="E8" s="101" t="s">
        <v>9</v>
      </c>
      <c r="F8" s="103" t="s">
        <v>3</v>
      </c>
      <c r="G8" s="104">
        <v>47.11</v>
      </c>
      <c r="H8" s="105">
        <v>1</v>
      </c>
      <c r="I8" s="105">
        <v>4</v>
      </c>
      <c r="J8" s="106">
        <v>39283</v>
      </c>
      <c r="K8" s="107" t="s">
        <v>117</v>
      </c>
      <c r="L8" s="104">
        <v>47.3</v>
      </c>
      <c r="M8" s="104">
        <v>47.3</v>
      </c>
      <c r="N8" s="104">
        <v>47.3</v>
      </c>
      <c r="O8" s="104">
        <v>47.3</v>
      </c>
      <c r="P8" s="104">
        <v>47.3</v>
      </c>
      <c r="Q8" s="104">
        <v>47.3</v>
      </c>
      <c r="R8" s="104">
        <v>47.3</v>
      </c>
      <c r="S8" s="104">
        <v>47.3</v>
      </c>
      <c r="T8" s="104">
        <v>47.3</v>
      </c>
      <c r="U8" s="104">
        <v>47.3</v>
      </c>
      <c r="V8" s="104">
        <v>47.3</v>
      </c>
      <c r="W8" s="104">
        <v>47.3</v>
      </c>
      <c r="X8" s="104" t="s">
        <v>2</v>
      </c>
      <c r="Z8" s="104">
        <v>47.3</v>
      </c>
      <c r="AA8" s="104">
        <v>47.3</v>
      </c>
      <c r="AB8" s="104">
        <v>47.3</v>
      </c>
      <c r="AC8" s="104">
        <v>47.3</v>
      </c>
      <c r="AD8" s="104">
        <v>47.3</v>
      </c>
      <c r="AE8" s="104">
        <v>47.3</v>
      </c>
      <c r="AF8" s="104">
        <v>47.3</v>
      </c>
      <c r="AG8" s="104">
        <v>47.3</v>
      </c>
      <c r="AH8" s="104">
        <v>47.3</v>
      </c>
      <c r="AI8" s="104">
        <v>47.3</v>
      </c>
      <c r="AJ8" s="104">
        <v>47.3</v>
      </c>
      <c r="AK8" s="104">
        <v>47.3</v>
      </c>
      <c r="AM8" s="109"/>
    </row>
    <row r="9" spans="1:39" x14ac:dyDescent="0.3">
      <c r="A9" s="98" t="s">
        <v>115</v>
      </c>
      <c r="B9" s="99" t="s">
        <v>24</v>
      </c>
      <c r="C9" s="100"/>
      <c r="D9" s="101" t="s">
        <v>119</v>
      </c>
      <c r="E9" s="101" t="s">
        <v>13</v>
      </c>
      <c r="F9" s="103" t="s">
        <v>3</v>
      </c>
      <c r="G9" s="104">
        <v>45.64</v>
      </c>
      <c r="H9" s="105">
        <v>1</v>
      </c>
      <c r="I9" s="105">
        <v>4</v>
      </c>
      <c r="J9" s="106">
        <v>39280</v>
      </c>
      <c r="K9" s="107" t="s">
        <v>117</v>
      </c>
      <c r="L9" s="104">
        <v>45.64</v>
      </c>
      <c r="M9" s="104">
        <v>45.64</v>
      </c>
      <c r="N9" s="104">
        <v>45.64</v>
      </c>
      <c r="O9" s="104">
        <v>45.64</v>
      </c>
      <c r="P9" s="104">
        <v>45.64</v>
      </c>
      <c r="Q9" s="104">
        <v>45.64</v>
      </c>
      <c r="R9" s="104">
        <v>45.64</v>
      </c>
      <c r="S9" s="104">
        <v>45.64</v>
      </c>
      <c r="T9" s="104">
        <v>45.64</v>
      </c>
      <c r="U9" s="104">
        <v>45.64</v>
      </c>
      <c r="V9" s="104">
        <v>45.64</v>
      </c>
      <c r="W9" s="104">
        <v>45.64</v>
      </c>
      <c r="X9" s="104" t="s">
        <v>2</v>
      </c>
      <c r="Z9" s="104">
        <v>45.64</v>
      </c>
      <c r="AA9" s="104">
        <v>45.64</v>
      </c>
      <c r="AB9" s="104">
        <v>45.64</v>
      </c>
      <c r="AC9" s="104">
        <v>45.64</v>
      </c>
      <c r="AD9" s="104">
        <v>45.64</v>
      </c>
      <c r="AE9" s="104">
        <v>45.64</v>
      </c>
      <c r="AF9" s="104">
        <v>45.64</v>
      </c>
      <c r="AG9" s="104">
        <v>45.64</v>
      </c>
      <c r="AH9" s="104">
        <v>45.64</v>
      </c>
      <c r="AI9" s="104">
        <v>45.64</v>
      </c>
      <c r="AJ9" s="104">
        <v>45.64</v>
      </c>
      <c r="AK9" s="104">
        <v>45.64</v>
      </c>
      <c r="AM9" s="109"/>
    </row>
    <row r="10" spans="1:39" x14ac:dyDescent="0.3">
      <c r="A10" s="98" t="s">
        <v>120</v>
      </c>
      <c r="B10" s="99" t="s">
        <v>24</v>
      </c>
      <c r="C10" s="100"/>
      <c r="D10" s="101" t="s">
        <v>121</v>
      </c>
      <c r="E10" s="101" t="s">
        <v>27</v>
      </c>
      <c r="F10" s="103" t="s">
        <v>4</v>
      </c>
      <c r="G10" s="104">
        <v>47.2</v>
      </c>
      <c r="H10" s="105">
        <v>1</v>
      </c>
      <c r="I10" s="105">
        <v>4</v>
      </c>
      <c r="J10" s="106">
        <v>40026</v>
      </c>
      <c r="K10" s="107" t="s">
        <v>117</v>
      </c>
      <c r="L10" s="104">
        <v>48.56</v>
      </c>
      <c r="M10" s="104">
        <v>48.56</v>
      </c>
      <c r="N10" s="104">
        <v>48.56</v>
      </c>
      <c r="O10" s="104">
        <v>48.56</v>
      </c>
      <c r="P10" s="104">
        <v>48.56</v>
      </c>
      <c r="Q10" s="104">
        <v>48.56</v>
      </c>
      <c r="R10" s="104">
        <v>48.56</v>
      </c>
      <c r="S10" s="104">
        <v>48.56</v>
      </c>
      <c r="T10" s="104">
        <v>48.56</v>
      </c>
      <c r="U10" s="104">
        <v>48.56</v>
      </c>
      <c r="V10" s="104">
        <v>48.56</v>
      </c>
      <c r="W10" s="104">
        <v>48.56</v>
      </c>
      <c r="X10" s="104" t="s">
        <v>2</v>
      </c>
      <c r="Z10" s="104">
        <v>48.56</v>
      </c>
      <c r="AA10" s="104">
        <v>48.56</v>
      </c>
      <c r="AB10" s="104">
        <v>48.56</v>
      </c>
      <c r="AC10" s="104">
        <v>48.56</v>
      </c>
      <c r="AD10" s="104">
        <v>48.56</v>
      </c>
      <c r="AE10" s="104">
        <v>48.56</v>
      </c>
      <c r="AF10" s="104">
        <v>48.56</v>
      </c>
      <c r="AG10" s="104">
        <v>48.56</v>
      </c>
      <c r="AH10" s="104">
        <v>48.56</v>
      </c>
      <c r="AI10" s="104">
        <v>48.56</v>
      </c>
      <c r="AJ10" s="104">
        <v>48.56</v>
      </c>
      <c r="AK10" s="104">
        <v>48.56</v>
      </c>
      <c r="AM10" s="109"/>
    </row>
    <row r="11" spans="1:39" x14ac:dyDescent="0.3">
      <c r="A11" s="98" t="s">
        <v>115</v>
      </c>
      <c r="B11" s="99" t="s">
        <v>24</v>
      </c>
      <c r="C11" s="100"/>
      <c r="D11" s="101" t="s">
        <v>122</v>
      </c>
      <c r="E11" s="101" t="s">
        <v>16</v>
      </c>
      <c r="F11" s="103" t="s">
        <v>3</v>
      </c>
      <c r="G11" s="104">
        <v>46</v>
      </c>
      <c r="H11" s="105">
        <v>1</v>
      </c>
      <c r="I11" s="105">
        <v>4</v>
      </c>
      <c r="J11" s="106">
        <v>39282</v>
      </c>
      <c r="K11" s="107" t="s">
        <v>117</v>
      </c>
      <c r="L11" s="104">
        <v>47.18</v>
      </c>
      <c r="M11" s="104">
        <v>47.18</v>
      </c>
      <c r="N11" s="104">
        <v>47.18</v>
      </c>
      <c r="O11" s="104">
        <v>47.18</v>
      </c>
      <c r="P11" s="104">
        <v>47.18</v>
      </c>
      <c r="Q11" s="104">
        <v>47.18</v>
      </c>
      <c r="R11" s="104">
        <v>47.18</v>
      </c>
      <c r="S11" s="104">
        <v>47.18</v>
      </c>
      <c r="T11" s="104">
        <v>47.18</v>
      </c>
      <c r="U11" s="104">
        <v>47.18</v>
      </c>
      <c r="V11" s="104">
        <v>47.18</v>
      </c>
      <c r="W11" s="104">
        <v>47.18</v>
      </c>
      <c r="X11" s="104" t="s">
        <v>2</v>
      </c>
      <c r="Z11" s="104">
        <v>47.18</v>
      </c>
      <c r="AA11" s="104">
        <v>47.18</v>
      </c>
      <c r="AB11" s="104">
        <v>47.18</v>
      </c>
      <c r="AC11" s="104">
        <v>47.18</v>
      </c>
      <c r="AD11" s="104">
        <v>47.18</v>
      </c>
      <c r="AE11" s="104">
        <v>47.18</v>
      </c>
      <c r="AF11" s="104">
        <v>47.18</v>
      </c>
      <c r="AG11" s="104">
        <v>47.18</v>
      </c>
      <c r="AH11" s="104">
        <v>47.18</v>
      </c>
      <c r="AI11" s="104">
        <v>47.18</v>
      </c>
      <c r="AJ11" s="104">
        <v>47.18</v>
      </c>
      <c r="AK11" s="104">
        <v>47.18</v>
      </c>
      <c r="AM11" s="109"/>
    </row>
    <row r="12" spans="1:39" x14ac:dyDescent="0.3">
      <c r="A12" s="98" t="s">
        <v>123</v>
      </c>
      <c r="B12" s="99" t="s">
        <v>24</v>
      </c>
      <c r="C12" s="100" t="s">
        <v>124</v>
      </c>
      <c r="D12" s="101" t="s">
        <v>45</v>
      </c>
      <c r="E12" s="101" t="s">
        <v>44</v>
      </c>
      <c r="F12" s="103" t="s">
        <v>3</v>
      </c>
      <c r="G12" s="104">
        <v>10</v>
      </c>
      <c r="H12" s="105">
        <v>1</v>
      </c>
      <c r="I12" s="105">
        <v>1</v>
      </c>
      <c r="J12" s="106">
        <v>42917</v>
      </c>
      <c r="K12" s="107">
        <v>46568</v>
      </c>
      <c r="L12" s="104">
        <v>10</v>
      </c>
      <c r="M12" s="104">
        <v>10</v>
      </c>
      <c r="N12" s="104">
        <v>10</v>
      </c>
      <c r="O12" s="104">
        <v>10</v>
      </c>
      <c r="P12" s="104">
        <v>10</v>
      </c>
      <c r="Q12" s="104">
        <v>10</v>
      </c>
      <c r="R12" s="104">
        <v>10</v>
      </c>
      <c r="S12" s="104">
        <v>10</v>
      </c>
      <c r="T12" s="104">
        <v>10</v>
      </c>
      <c r="U12" s="104">
        <v>10</v>
      </c>
      <c r="V12" s="104">
        <v>10</v>
      </c>
      <c r="W12" s="104">
        <v>10</v>
      </c>
      <c r="X12" s="104" t="s">
        <v>2</v>
      </c>
      <c r="Z12" s="104">
        <v>20</v>
      </c>
      <c r="AA12" s="104">
        <v>20</v>
      </c>
      <c r="AB12" s="104">
        <v>20</v>
      </c>
      <c r="AC12" s="104">
        <v>20</v>
      </c>
      <c r="AD12" s="104">
        <v>20</v>
      </c>
      <c r="AE12" s="104">
        <v>20</v>
      </c>
      <c r="AF12" s="104">
        <v>20</v>
      </c>
      <c r="AG12" s="104">
        <v>20</v>
      </c>
      <c r="AH12" s="104">
        <v>20</v>
      </c>
      <c r="AI12" s="104">
        <v>20</v>
      </c>
      <c r="AJ12" s="104">
        <v>20</v>
      </c>
      <c r="AK12" s="104">
        <v>20</v>
      </c>
      <c r="AM12" s="109"/>
    </row>
    <row r="13" spans="1:39" x14ac:dyDescent="0.3">
      <c r="A13" s="98" t="s">
        <v>123</v>
      </c>
      <c r="B13" s="99" t="s">
        <v>24</v>
      </c>
      <c r="C13" s="100" t="s">
        <v>124</v>
      </c>
      <c r="D13" s="101" t="s">
        <v>47</v>
      </c>
      <c r="E13" s="101" t="s">
        <v>46</v>
      </c>
      <c r="F13" s="103" t="s">
        <v>3</v>
      </c>
      <c r="G13" s="104">
        <v>10</v>
      </c>
      <c r="H13" s="105">
        <v>1</v>
      </c>
      <c r="I13" s="105">
        <v>1</v>
      </c>
      <c r="J13" s="106">
        <v>42917</v>
      </c>
      <c r="K13" s="107">
        <v>46568</v>
      </c>
      <c r="L13" s="104">
        <v>10</v>
      </c>
      <c r="M13" s="104">
        <v>10</v>
      </c>
      <c r="N13" s="104">
        <v>10</v>
      </c>
      <c r="O13" s="104">
        <v>10</v>
      </c>
      <c r="P13" s="104">
        <v>10</v>
      </c>
      <c r="Q13" s="104">
        <v>10</v>
      </c>
      <c r="R13" s="104">
        <v>10</v>
      </c>
      <c r="S13" s="104">
        <v>10</v>
      </c>
      <c r="T13" s="104">
        <v>10</v>
      </c>
      <c r="U13" s="104">
        <v>10</v>
      </c>
      <c r="V13" s="104">
        <v>10</v>
      </c>
      <c r="W13" s="104">
        <v>10</v>
      </c>
      <c r="X13" s="104" t="s">
        <v>2</v>
      </c>
      <c r="Z13" s="104">
        <v>20</v>
      </c>
      <c r="AA13" s="104">
        <v>20</v>
      </c>
      <c r="AB13" s="104">
        <v>20</v>
      </c>
      <c r="AC13" s="104">
        <v>20</v>
      </c>
      <c r="AD13" s="104">
        <v>20</v>
      </c>
      <c r="AE13" s="104">
        <v>20</v>
      </c>
      <c r="AF13" s="104">
        <v>20</v>
      </c>
      <c r="AG13" s="104">
        <v>20</v>
      </c>
      <c r="AH13" s="104">
        <v>20</v>
      </c>
      <c r="AI13" s="104">
        <v>20</v>
      </c>
      <c r="AJ13" s="104">
        <v>20</v>
      </c>
      <c r="AK13" s="104">
        <v>20</v>
      </c>
      <c r="AM13" s="109"/>
    </row>
    <row r="14" spans="1:39" x14ac:dyDescent="0.3">
      <c r="A14" s="98" t="s">
        <v>125</v>
      </c>
      <c r="B14" s="99" t="s">
        <v>24</v>
      </c>
      <c r="C14" s="100"/>
      <c r="D14" s="101" t="s">
        <v>126</v>
      </c>
      <c r="E14" s="101" t="s">
        <v>10</v>
      </c>
      <c r="F14" s="103" t="s">
        <v>3</v>
      </c>
      <c r="G14" s="104">
        <v>7.93</v>
      </c>
      <c r="H14" s="105" t="s">
        <v>89</v>
      </c>
      <c r="I14" s="105">
        <v>4</v>
      </c>
      <c r="J14" s="106">
        <v>32140</v>
      </c>
      <c r="K14" s="107">
        <v>46265.999988425923</v>
      </c>
      <c r="L14" s="104">
        <v>3.84</v>
      </c>
      <c r="M14" s="104">
        <v>4.1100000000000003</v>
      </c>
      <c r="N14" s="104">
        <v>8.2799999999999994</v>
      </c>
      <c r="O14" s="104">
        <v>26.35</v>
      </c>
      <c r="P14" s="104">
        <v>6.88</v>
      </c>
      <c r="Q14" s="104">
        <v>5.52</v>
      </c>
      <c r="R14" s="104">
        <v>13.32</v>
      </c>
      <c r="S14" s="104">
        <v>7.93</v>
      </c>
      <c r="T14" s="104">
        <v>13.95</v>
      </c>
      <c r="U14" s="104">
        <v>7.64</v>
      </c>
      <c r="V14" s="104">
        <v>6.21</v>
      </c>
      <c r="W14" s="104">
        <v>1.26</v>
      </c>
      <c r="X14" s="104" t="s">
        <v>2</v>
      </c>
      <c r="Z14" s="104" t="s">
        <v>89</v>
      </c>
      <c r="AA14" s="104" t="s">
        <v>89</v>
      </c>
      <c r="AB14" s="104" t="s">
        <v>89</v>
      </c>
      <c r="AC14" s="104" t="s">
        <v>89</v>
      </c>
      <c r="AD14" s="104" t="s">
        <v>89</v>
      </c>
      <c r="AE14" s="104" t="s">
        <v>89</v>
      </c>
      <c r="AF14" s="104" t="s">
        <v>89</v>
      </c>
      <c r="AG14" s="104" t="s">
        <v>89</v>
      </c>
      <c r="AH14" s="104" t="s">
        <v>89</v>
      </c>
      <c r="AI14" s="104" t="s">
        <v>89</v>
      </c>
      <c r="AJ14" s="104" t="s">
        <v>89</v>
      </c>
      <c r="AK14" s="104" t="s">
        <v>89</v>
      </c>
      <c r="AM14" s="109"/>
    </row>
    <row r="15" spans="1:39" x14ac:dyDescent="0.3">
      <c r="A15" s="98" t="s">
        <v>127</v>
      </c>
      <c r="B15" s="99" t="s">
        <v>24</v>
      </c>
      <c r="C15" s="100" t="s">
        <v>128</v>
      </c>
      <c r="D15" s="101" t="s">
        <v>129</v>
      </c>
      <c r="E15" s="101" t="s">
        <v>58</v>
      </c>
      <c r="F15" s="103" t="s">
        <v>3</v>
      </c>
      <c r="G15" s="104">
        <v>674.7</v>
      </c>
      <c r="H15" s="105">
        <v>1</v>
      </c>
      <c r="I15" s="105">
        <v>4</v>
      </c>
      <c r="J15" s="106">
        <v>43983</v>
      </c>
      <c r="K15" s="107">
        <v>51287</v>
      </c>
      <c r="L15" s="104">
        <v>674.7</v>
      </c>
      <c r="M15" s="104">
        <v>674.7</v>
      </c>
      <c r="N15" s="104">
        <v>674.7</v>
      </c>
      <c r="O15" s="104">
        <v>674.7</v>
      </c>
      <c r="P15" s="104">
        <v>674.7</v>
      </c>
      <c r="Q15" s="104">
        <v>674.7</v>
      </c>
      <c r="R15" s="104">
        <v>674.7</v>
      </c>
      <c r="S15" s="104">
        <v>674.7</v>
      </c>
      <c r="T15" s="104">
        <v>674.7</v>
      </c>
      <c r="U15" s="104">
        <v>674.7</v>
      </c>
      <c r="V15" s="104">
        <v>674.7</v>
      </c>
      <c r="W15" s="104">
        <v>674.7</v>
      </c>
      <c r="X15" s="104" t="s">
        <v>2</v>
      </c>
      <c r="Z15" s="104">
        <v>541.94000000000005</v>
      </c>
      <c r="AA15" s="104">
        <v>541.94000000000005</v>
      </c>
      <c r="AB15" s="104">
        <v>541.94000000000005</v>
      </c>
      <c r="AC15" s="104">
        <v>541.94000000000005</v>
      </c>
      <c r="AD15" s="104">
        <v>541.94000000000005</v>
      </c>
      <c r="AE15" s="104">
        <v>541.94000000000005</v>
      </c>
      <c r="AF15" s="104">
        <v>541.94000000000005</v>
      </c>
      <c r="AG15" s="104">
        <v>541.94000000000005</v>
      </c>
      <c r="AH15" s="104">
        <v>541.94000000000005</v>
      </c>
      <c r="AI15" s="104">
        <v>541.94000000000005</v>
      </c>
      <c r="AJ15" s="104">
        <v>541.94000000000005</v>
      </c>
      <c r="AK15" s="104">
        <v>541.94000000000005</v>
      </c>
      <c r="AM15" s="109"/>
    </row>
    <row r="16" spans="1:39" x14ac:dyDescent="0.3">
      <c r="A16" s="98" t="s">
        <v>127</v>
      </c>
      <c r="B16" s="99" t="s">
        <v>24</v>
      </c>
      <c r="C16" s="100" t="s">
        <v>128</v>
      </c>
      <c r="D16" s="101" t="s">
        <v>130</v>
      </c>
      <c r="E16" s="101" t="s">
        <v>59</v>
      </c>
      <c r="F16" s="103" t="s">
        <v>3</v>
      </c>
      <c r="G16" s="104">
        <v>673.8</v>
      </c>
      <c r="H16" s="105">
        <v>1</v>
      </c>
      <c r="I16" s="105">
        <v>4</v>
      </c>
      <c r="J16" s="106">
        <v>43952</v>
      </c>
      <c r="K16" s="107">
        <v>51256</v>
      </c>
      <c r="L16" s="104">
        <v>673.8</v>
      </c>
      <c r="M16" s="104">
        <v>673.8</v>
      </c>
      <c r="N16" s="104">
        <v>673.8</v>
      </c>
      <c r="O16" s="104">
        <v>673.8</v>
      </c>
      <c r="P16" s="104">
        <v>673.8</v>
      </c>
      <c r="Q16" s="104">
        <v>673.8</v>
      </c>
      <c r="R16" s="104">
        <v>673.8</v>
      </c>
      <c r="S16" s="104">
        <v>673.8</v>
      </c>
      <c r="T16" s="104">
        <v>673.8</v>
      </c>
      <c r="U16" s="104">
        <v>673.8</v>
      </c>
      <c r="V16" s="104">
        <v>673.8</v>
      </c>
      <c r="W16" s="104">
        <v>673.8</v>
      </c>
      <c r="X16" s="104" t="s">
        <v>2</v>
      </c>
      <c r="Z16" s="104">
        <v>534.64</v>
      </c>
      <c r="AA16" s="104">
        <v>534.64</v>
      </c>
      <c r="AB16" s="104">
        <v>534.64</v>
      </c>
      <c r="AC16" s="104">
        <v>534.64</v>
      </c>
      <c r="AD16" s="104">
        <v>534.64</v>
      </c>
      <c r="AE16" s="104">
        <v>534.64</v>
      </c>
      <c r="AF16" s="104">
        <v>534.64</v>
      </c>
      <c r="AG16" s="104">
        <v>534.64</v>
      </c>
      <c r="AH16" s="104">
        <v>534.64</v>
      </c>
      <c r="AI16" s="104">
        <v>534.64</v>
      </c>
      <c r="AJ16" s="104">
        <v>534.64</v>
      </c>
      <c r="AK16" s="104">
        <v>534.64</v>
      </c>
      <c r="AM16" s="109"/>
    </row>
    <row r="17" spans="1:39" x14ac:dyDescent="0.3">
      <c r="A17" s="98" t="s">
        <v>127</v>
      </c>
      <c r="B17" s="99" t="s">
        <v>24</v>
      </c>
      <c r="C17" s="100" t="s">
        <v>128</v>
      </c>
      <c r="D17" s="101" t="s">
        <v>131</v>
      </c>
      <c r="E17" s="101" t="s">
        <v>60</v>
      </c>
      <c r="F17" s="103" t="s">
        <v>3</v>
      </c>
      <c r="G17" s="104">
        <v>49</v>
      </c>
      <c r="H17" s="105">
        <v>1</v>
      </c>
      <c r="I17" s="105">
        <v>4</v>
      </c>
      <c r="J17" s="106">
        <v>44013</v>
      </c>
      <c r="K17" s="107">
        <v>51317</v>
      </c>
      <c r="L17" s="104">
        <v>49</v>
      </c>
      <c r="M17" s="104">
        <v>49</v>
      </c>
      <c r="N17" s="104">
        <v>49</v>
      </c>
      <c r="O17" s="104">
        <v>49</v>
      </c>
      <c r="P17" s="104">
        <v>49</v>
      </c>
      <c r="Q17" s="104">
        <v>49</v>
      </c>
      <c r="R17" s="104">
        <v>49</v>
      </c>
      <c r="S17" s="104">
        <v>49</v>
      </c>
      <c r="T17" s="104">
        <v>49</v>
      </c>
      <c r="U17" s="104">
        <v>49</v>
      </c>
      <c r="V17" s="104">
        <v>49</v>
      </c>
      <c r="W17" s="104">
        <v>49</v>
      </c>
      <c r="X17" s="104" t="s">
        <v>2</v>
      </c>
      <c r="Z17" s="104">
        <v>49</v>
      </c>
      <c r="AA17" s="104">
        <v>49</v>
      </c>
      <c r="AB17" s="104">
        <v>49</v>
      </c>
      <c r="AC17" s="104">
        <v>49</v>
      </c>
      <c r="AD17" s="104">
        <v>49</v>
      </c>
      <c r="AE17" s="104">
        <v>49</v>
      </c>
      <c r="AF17" s="104">
        <v>49</v>
      </c>
      <c r="AG17" s="104">
        <v>49</v>
      </c>
      <c r="AH17" s="104">
        <v>49</v>
      </c>
      <c r="AI17" s="104">
        <v>49</v>
      </c>
      <c r="AJ17" s="104">
        <v>49</v>
      </c>
      <c r="AK17" s="104">
        <v>49</v>
      </c>
      <c r="AM17" s="109"/>
    </row>
    <row r="18" spans="1:39" x14ac:dyDescent="0.3">
      <c r="A18" s="98" t="s">
        <v>127</v>
      </c>
      <c r="B18" s="99" t="s">
        <v>24</v>
      </c>
      <c r="C18" s="100" t="s">
        <v>128</v>
      </c>
      <c r="D18" s="101" t="s">
        <v>131</v>
      </c>
      <c r="E18" s="101" t="s">
        <v>61</v>
      </c>
      <c r="F18" s="103" t="s">
        <v>3</v>
      </c>
      <c r="G18" s="104">
        <v>49</v>
      </c>
      <c r="H18" s="105">
        <v>1</v>
      </c>
      <c r="I18" s="105">
        <v>4</v>
      </c>
      <c r="J18" s="106">
        <v>44013</v>
      </c>
      <c r="K18" s="107">
        <v>51317</v>
      </c>
      <c r="L18" s="104">
        <v>49</v>
      </c>
      <c r="M18" s="104">
        <v>49</v>
      </c>
      <c r="N18" s="104">
        <v>49</v>
      </c>
      <c r="O18" s="104">
        <v>49</v>
      </c>
      <c r="P18" s="104">
        <v>49</v>
      </c>
      <c r="Q18" s="104">
        <v>49</v>
      </c>
      <c r="R18" s="104">
        <v>49</v>
      </c>
      <c r="S18" s="104">
        <v>49</v>
      </c>
      <c r="T18" s="104">
        <v>49</v>
      </c>
      <c r="U18" s="104">
        <v>49</v>
      </c>
      <c r="V18" s="104">
        <v>49</v>
      </c>
      <c r="W18" s="104">
        <v>49</v>
      </c>
      <c r="X18" s="104" t="s">
        <v>2</v>
      </c>
      <c r="Z18" s="104">
        <v>49</v>
      </c>
      <c r="AA18" s="104">
        <v>49</v>
      </c>
      <c r="AB18" s="104">
        <v>49</v>
      </c>
      <c r="AC18" s="104">
        <v>49</v>
      </c>
      <c r="AD18" s="104">
        <v>49</v>
      </c>
      <c r="AE18" s="104">
        <v>49</v>
      </c>
      <c r="AF18" s="104">
        <v>49</v>
      </c>
      <c r="AG18" s="104">
        <v>49</v>
      </c>
      <c r="AH18" s="104">
        <v>49</v>
      </c>
      <c r="AI18" s="104">
        <v>49</v>
      </c>
      <c r="AJ18" s="104">
        <v>49</v>
      </c>
      <c r="AK18" s="104">
        <v>49</v>
      </c>
      <c r="AM18" s="109"/>
    </row>
    <row r="19" spans="1:39" x14ac:dyDescent="0.3">
      <c r="A19" s="98" t="s">
        <v>127</v>
      </c>
      <c r="B19" s="99" t="s">
        <v>24</v>
      </c>
      <c r="C19" s="100" t="s">
        <v>128</v>
      </c>
      <c r="D19" s="101" t="s">
        <v>132</v>
      </c>
      <c r="E19" s="101" t="s">
        <v>62</v>
      </c>
      <c r="F19" s="103" t="s">
        <v>3</v>
      </c>
      <c r="G19" s="104">
        <v>100</v>
      </c>
      <c r="H19" s="105">
        <v>1</v>
      </c>
      <c r="I19" s="105">
        <v>1</v>
      </c>
      <c r="J19" s="106">
        <v>44197</v>
      </c>
      <c r="K19" s="107">
        <v>51501</v>
      </c>
      <c r="L19" s="104">
        <v>100</v>
      </c>
      <c r="M19" s="104">
        <v>100</v>
      </c>
      <c r="N19" s="104">
        <v>100</v>
      </c>
      <c r="O19" s="104">
        <v>100</v>
      </c>
      <c r="P19" s="104">
        <v>100</v>
      </c>
      <c r="Q19" s="104">
        <v>100</v>
      </c>
      <c r="R19" s="104">
        <v>100</v>
      </c>
      <c r="S19" s="104">
        <v>100</v>
      </c>
      <c r="T19" s="104">
        <v>100</v>
      </c>
      <c r="U19" s="104">
        <v>100</v>
      </c>
      <c r="V19" s="104">
        <v>100</v>
      </c>
      <c r="W19" s="104">
        <v>100</v>
      </c>
      <c r="X19" s="104" t="s">
        <v>2</v>
      </c>
      <c r="Z19" s="104">
        <v>200</v>
      </c>
      <c r="AA19" s="104">
        <v>200</v>
      </c>
      <c r="AB19" s="104">
        <v>200</v>
      </c>
      <c r="AC19" s="104">
        <v>200</v>
      </c>
      <c r="AD19" s="104">
        <v>200</v>
      </c>
      <c r="AE19" s="104">
        <v>200</v>
      </c>
      <c r="AF19" s="104">
        <v>200</v>
      </c>
      <c r="AG19" s="104">
        <v>200</v>
      </c>
      <c r="AH19" s="104">
        <v>200</v>
      </c>
      <c r="AI19" s="104">
        <v>200</v>
      </c>
      <c r="AJ19" s="104">
        <v>200</v>
      </c>
      <c r="AK19" s="104">
        <v>200</v>
      </c>
      <c r="AM19" s="109"/>
    </row>
    <row r="20" spans="1:39" x14ac:dyDescent="0.3">
      <c r="A20" s="98" t="s">
        <v>133</v>
      </c>
      <c r="B20" s="99" t="s">
        <v>24</v>
      </c>
      <c r="C20" s="100" t="s">
        <v>128</v>
      </c>
      <c r="D20" s="101" t="s">
        <v>134</v>
      </c>
      <c r="E20" s="101" t="s">
        <v>70</v>
      </c>
      <c r="F20" s="103" t="s">
        <v>4</v>
      </c>
      <c r="G20" s="104">
        <v>100</v>
      </c>
      <c r="H20" s="105">
        <v>3</v>
      </c>
      <c r="I20" s="105">
        <v>1</v>
      </c>
      <c r="J20" s="106">
        <v>44378</v>
      </c>
      <c r="K20" s="107">
        <v>51591</v>
      </c>
      <c r="L20" s="104">
        <v>100</v>
      </c>
      <c r="M20" s="104">
        <v>100</v>
      </c>
      <c r="N20" s="104">
        <v>100</v>
      </c>
      <c r="O20" s="104">
        <v>100</v>
      </c>
      <c r="P20" s="104">
        <v>100</v>
      </c>
      <c r="Q20" s="104">
        <v>100</v>
      </c>
      <c r="R20" s="104">
        <v>100</v>
      </c>
      <c r="S20" s="104">
        <v>100</v>
      </c>
      <c r="T20" s="104">
        <v>100</v>
      </c>
      <c r="U20" s="104">
        <v>100</v>
      </c>
      <c r="V20" s="104">
        <v>100</v>
      </c>
      <c r="W20" s="104">
        <v>100</v>
      </c>
      <c r="X20" s="104" t="s">
        <v>2</v>
      </c>
      <c r="Z20" s="104">
        <v>200</v>
      </c>
      <c r="AA20" s="104">
        <v>200</v>
      </c>
      <c r="AB20" s="104">
        <v>200</v>
      </c>
      <c r="AC20" s="104">
        <v>200</v>
      </c>
      <c r="AD20" s="104">
        <v>200</v>
      </c>
      <c r="AE20" s="104">
        <v>200</v>
      </c>
      <c r="AF20" s="104">
        <v>200</v>
      </c>
      <c r="AG20" s="104">
        <v>200</v>
      </c>
      <c r="AH20" s="104">
        <v>200</v>
      </c>
      <c r="AI20" s="104">
        <v>200</v>
      </c>
      <c r="AJ20" s="104">
        <v>200</v>
      </c>
      <c r="AK20" s="104">
        <v>200</v>
      </c>
      <c r="AM20" s="109"/>
    </row>
    <row r="21" spans="1:39" x14ac:dyDescent="0.3">
      <c r="A21" s="98" t="s">
        <v>135</v>
      </c>
      <c r="B21" s="99" t="s">
        <v>24</v>
      </c>
      <c r="C21" s="100" t="s">
        <v>128</v>
      </c>
      <c r="D21" s="101" t="s">
        <v>136</v>
      </c>
      <c r="E21" s="101" t="s">
        <v>137</v>
      </c>
      <c r="F21" s="103" t="s">
        <v>4</v>
      </c>
      <c r="G21" s="104">
        <v>40</v>
      </c>
      <c r="H21" s="105">
        <v>3</v>
      </c>
      <c r="I21" s="105">
        <v>1</v>
      </c>
      <c r="J21" s="106">
        <v>45444</v>
      </c>
      <c r="K21" s="107">
        <v>51470</v>
      </c>
      <c r="L21" s="110"/>
      <c r="M21" s="110"/>
      <c r="N21" s="110"/>
      <c r="O21" s="110"/>
      <c r="P21" s="110"/>
      <c r="Q21" s="104">
        <v>40</v>
      </c>
      <c r="R21" s="104">
        <v>40</v>
      </c>
      <c r="S21" s="104">
        <v>40</v>
      </c>
      <c r="T21" s="104">
        <v>40</v>
      </c>
      <c r="U21" s="104">
        <v>40</v>
      </c>
      <c r="V21" s="104">
        <v>40</v>
      </c>
      <c r="W21" s="104">
        <v>40</v>
      </c>
      <c r="X21" s="104" t="s">
        <v>2</v>
      </c>
      <c r="Z21" s="110"/>
      <c r="AA21" s="110"/>
      <c r="AB21" s="110"/>
      <c r="AC21" s="110"/>
      <c r="AD21" s="110"/>
      <c r="AE21" s="104">
        <v>80</v>
      </c>
      <c r="AF21" s="104">
        <v>80</v>
      </c>
      <c r="AG21" s="104">
        <v>80</v>
      </c>
      <c r="AH21" s="104">
        <v>80</v>
      </c>
      <c r="AI21" s="104">
        <v>80</v>
      </c>
      <c r="AJ21" s="104">
        <v>80</v>
      </c>
      <c r="AK21" s="104">
        <v>80</v>
      </c>
      <c r="AM21" s="109"/>
    </row>
    <row r="22" spans="1:39" x14ac:dyDescent="0.3">
      <c r="A22" s="98" t="s">
        <v>135</v>
      </c>
      <c r="B22" s="99" t="s">
        <v>24</v>
      </c>
      <c r="C22" s="100" t="s">
        <v>128</v>
      </c>
      <c r="D22" s="101" t="s">
        <v>138</v>
      </c>
      <c r="E22" s="101" t="s">
        <v>63</v>
      </c>
      <c r="F22" s="103" t="s">
        <v>4</v>
      </c>
      <c r="G22" s="104">
        <v>10</v>
      </c>
      <c r="H22" s="105">
        <v>3</v>
      </c>
      <c r="I22" s="105">
        <v>1</v>
      </c>
      <c r="J22" s="106">
        <v>44287</v>
      </c>
      <c r="K22" s="107">
        <v>51470</v>
      </c>
      <c r="L22" s="104">
        <v>10</v>
      </c>
      <c r="M22" s="104">
        <v>10</v>
      </c>
      <c r="N22" s="104">
        <v>10</v>
      </c>
      <c r="O22" s="104">
        <v>10</v>
      </c>
      <c r="P22" s="104">
        <v>10</v>
      </c>
      <c r="Q22" s="104">
        <v>10</v>
      </c>
      <c r="R22" s="104">
        <v>10</v>
      </c>
      <c r="S22" s="104">
        <v>10</v>
      </c>
      <c r="T22" s="104">
        <v>10</v>
      </c>
      <c r="U22" s="104">
        <v>10</v>
      </c>
      <c r="V22" s="104">
        <v>10</v>
      </c>
      <c r="W22" s="104">
        <v>10</v>
      </c>
      <c r="X22" s="104" t="s">
        <v>2</v>
      </c>
      <c r="Z22" s="104">
        <v>20</v>
      </c>
      <c r="AA22" s="104">
        <v>20</v>
      </c>
      <c r="AB22" s="104">
        <v>20</v>
      </c>
      <c r="AC22" s="104">
        <v>20</v>
      </c>
      <c r="AD22" s="104">
        <v>20</v>
      </c>
      <c r="AE22" s="104">
        <v>20</v>
      </c>
      <c r="AF22" s="104">
        <v>20</v>
      </c>
      <c r="AG22" s="104">
        <v>20</v>
      </c>
      <c r="AH22" s="104">
        <v>20</v>
      </c>
      <c r="AI22" s="104">
        <v>20</v>
      </c>
      <c r="AJ22" s="104">
        <v>20</v>
      </c>
      <c r="AK22" s="104">
        <v>20</v>
      </c>
      <c r="AM22" s="109"/>
    </row>
    <row r="23" spans="1:39" x14ac:dyDescent="0.3">
      <c r="A23" s="98" t="s">
        <v>135</v>
      </c>
      <c r="B23" s="99" t="s">
        <v>24</v>
      </c>
      <c r="C23" s="100" t="s">
        <v>128</v>
      </c>
      <c r="D23" s="101" t="s">
        <v>139</v>
      </c>
      <c r="E23" s="101" t="s">
        <v>66</v>
      </c>
      <c r="F23" s="103" t="s">
        <v>4</v>
      </c>
      <c r="G23" s="104">
        <v>11</v>
      </c>
      <c r="H23" s="105">
        <v>3</v>
      </c>
      <c r="I23" s="105">
        <v>1</v>
      </c>
      <c r="J23" s="106">
        <v>44348</v>
      </c>
      <c r="K23" s="107">
        <v>51501</v>
      </c>
      <c r="L23" s="104">
        <v>11</v>
      </c>
      <c r="M23" s="104">
        <v>11</v>
      </c>
      <c r="N23" s="104">
        <v>11</v>
      </c>
      <c r="O23" s="104">
        <v>11</v>
      </c>
      <c r="P23" s="104">
        <v>11</v>
      </c>
      <c r="Q23" s="104">
        <v>11</v>
      </c>
      <c r="R23" s="104">
        <v>11</v>
      </c>
      <c r="S23" s="104">
        <v>11</v>
      </c>
      <c r="T23" s="104">
        <v>11</v>
      </c>
      <c r="U23" s="104">
        <v>11</v>
      </c>
      <c r="V23" s="104">
        <v>11</v>
      </c>
      <c r="W23" s="104">
        <v>11</v>
      </c>
      <c r="X23" s="104" t="s">
        <v>2</v>
      </c>
      <c r="Z23" s="104">
        <v>22</v>
      </c>
      <c r="AA23" s="104">
        <v>22</v>
      </c>
      <c r="AB23" s="104">
        <v>22</v>
      </c>
      <c r="AC23" s="104">
        <v>22</v>
      </c>
      <c r="AD23" s="104">
        <v>22</v>
      </c>
      <c r="AE23" s="104">
        <v>22</v>
      </c>
      <c r="AF23" s="104">
        <v>22</v>
      </c>
      <c r="AG23" s="104">
        <v>22</v>
      </c>
      <c r="AH23" s="104">
        <v>22</v>
      </c>
      <c r="AI23" s="104">
        <v>22</v>
      </c>
      <c r="AJ23" s="104">
        <v>22</v>
      </c>
      <c r="AK23" s="104">
        <v>22</v>
      </c>
      <c r="AM23" s="109"/>
    </row>
    <row r="24" spans="1:39" x14ac:dyDescent="0.3">
      <c r="A24" s="98" t="s">
        <v>135</v>
      </c>
      <c r="B24" s="99" t="s">
        <v>24</v>
      </c>
      <c r="C24" s="100" t="s">
        <v>128</v>
      </c>
      <c r="D24" s="101" t="s">
        <v>140</v>
      </c>
      <c r="E24" s="101" t="s">
        <v>137</v>
      </c>
      <c r="F24" s="103" t="s">
        <v>4</v>
      </c>
      <c r="G24" s="104">
        <v>5</v>
      </c>
      <c r="H24" s="105">
        <v>3</v>
      </c>
      <c r="I24" s="105">
        <v>1</v>
      </c>
      <c r="J24" s="106">
        <v>45444</v>
      </c>
      <c r="K24" s="107">
        <v>51591</v>
      </c>
      <c r="L24" s="110"/>
      <c r="M24" s="110"/>
      <c r="N24" s="110"/>
      <c r="O24" s="110"/>
      <c r="P24" s="110"/>
      <c r="Q24" s="104">
        <v>5</v>
      </c>
      <c r="R24" s="104">
        <v>5</v>
      </c>
      <c r="S24" s="104">
        <v>5</v>
      </c>
      <c r="T24" s="104">
        <v>5</v>
      </c>
      <c r="U24" s="104">
        <v>5</v>
      </c>
      <c r="V24" s="104">
        <v>5</v>
      </c>
      <c r="W24" s="104">
        <v>5</v>
      </c>
      <c r="X24" s="104" t="s">
        <v>2</v>
      </c>
      <c r="Z24" s="110"/>
      <c r="AA24" s="110"/>
      <c r="AB24" s="110"/>
      <c r="AC24" s="110"/>
      <c r="AD24" s="110"/>
      <c r="AE24" s="104">
        <v>10</v>
      </c>
      <c r="AF24" s="104">
        <v>10</v>
      </c>
      <c r="AG24" s="104">
        <v>10</v>
      </c>
      <c r="AH24" s="104">
        <v>10</v>
      </c>
      <c r="AI24" s="104">
        <v>10</v>
      </c>
      <c r="AJ24" s="104">
        <v>10</v>
      </c>
      <c r="AK24" s="104">
        <v>10</v>
      </c>
      <c r="AM24" s="109"/>
    </row>
    <row r="25" spans="1:39" x14ac:dyDescent="0.3">
      <c r="A25" s="98" t="s">
        <v>141</v>
      </c>
      <c r="B25" s="99" t="s">
        <v>24</v>
      </c>
      <c r="C25" s="100" t="s">
        <v>142</v>
      </c>
      <c r="D25" s="101" t="s">
        <v>143</v>
      </c>
      <c r="E25" s="101" t="s">
        <v>18</v>
      </c>
      <c r="F25" s="103" t="s">
        <v>4</v>
      </c>
      <c r="G25" s="111">
        <v>19.41</v>
      </c>
      <c r="H25" s="105" t="s">
        <v>144</v>
      </c>
      <c r="I25" s="105">
        <v>4</v>
      </c>
      <c r="J25" s="106">
        <v>43831</v>
      </c>
      <c r="K25" s="107">
        <v>46387</v>
      </c>
      <c r="L25" s="111">
        <v>28.35</v>
      </c>
      <c r="M25" s="111">
        <v>22.46</v>
      </c>
      <c r="N25" s="111">
        <v>28.38</v>
      </c>
      <c r="O25" s="111">
        <v>28.33</v>
      </c>
      <c r="P25" s="111">
        <v>28.21</v>
      </c>
      <c r="Q25" s="111">
        <v>28.06</v>
      </c>
      <c r="R25" s="111">
        <v>27.46</v>
      </c>
      <c r="S25" s="111">
        <v>19.41</v>
      </c>
      <c r="T25" s="111">
        <v>19.22</v>
      </c>
      <c r="U25" s="111">
        <v>19.2</v>
      </c>
      <c r="V25" s="111">
        <v>19.239999999999998</v>
      </c>
      <c r="W25" s="111">
        <v>19.440000000000001</v>
      </c>
      <c r="X25" s="111" t="s">
        <v>2</v>
      </c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M25" s="109"/>
    </row>
    <row r="26" spans="1:39" x14ac:dyDescent="0.3">
      <c r="A26" s="98" t="s">
        <v>145</v>
      </c>
      <c r="B26" s="99" t="s">
        <v>24</v>
      </c>
      <c r="C26" s="100" t="s">
        <v>142</v>
      </c>
      <c r="D26" s="101" t="s">
        <v>143</v>
      </c>
      <c r="E26" s="101" t="s">
        <v>71</v>
      </c>
      <c r="F26" s="103" t="s">
        <v>4</v>
      </c>
      <c r="G26" s="111">
        <v>19.61</v>
      </c>
      <c r="H26" s="105" t="s">
        <v>144</v>
      </c>
      <c r="I26" s="105">
        <v>4</v>
      </c>
      <c r="J26" s="106">
        <v>44075</v>
      </c>
      <c r="K26" s="107">
        <v>46387</v>
      </c>
      <c r="L26" s="111">
        <v>19.170000000000002</v>
      </c>
      <c r="M26" s="111">
        <v>18.8</v>
      </c>
      <c r="N26" s="111">
        <v>17.87</v>
      </c>
      <c r="O26" s="111">
        <v>18.55</v>
      </c>
      <c r="P26" s="111">
        <v>18.27</v>
      </c>
      <c r="Q26" s="111">
        <v>18.02</v>
      </c>
      <c r="R26" s="111">
        <v>18.39</v>
      </c>
      <c r="S26" s="111">
        <v>19.61</v>
      </c>
      <c r="T26" s="111">
        <v>18.64</v>
      </c>
      <c r="U26" s="111">
        <v>18.899999999999999</v>
      </c>
      <c r="V26" s="111">
        <v>15.88</v>
      </c>
      <c r="W26" s="111">
        <v>18.73</v>
      </c>
      <c r="X26" s="111" t="s">
        <v>2</v>
      </c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M26" s="109"/>
    </row>
    <row r="27" spans="1:39" x14ac:dyDescent="0.3">
      <c r="A27" s="112"/>
      <c r="B27" s="113"/>
      <c r="C27" s="114"/>
      <c r="D27" s="112"/>
      <c r="E27" s="113"/>
      <c r="F27" s="115"/>
      <c r="G27" s="116"/>
      <c r="H27" s="113"/>
      <c r="I27" s="113"/>
      <c r="J27" s="117"/>
      <c r="K27" s="117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08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M27" s="109"/>
    </row>
    <row r="28" spans="1:39" ht="41.4" x14ac:dyDescent="0.3">
      <c r="A28" s="119" t="s">
        <v>146</v>
      </c>
      <c r="B28" s="119"/>
      <c r="C28" s="119" t="s">
        <v>104</v>
      </c>
      <c r="D28" s="119" t="s">
        <v>105</v>
      </c>
      <c r="E28" s="119" t="s">
        <v>1</v>
      </c>
      <c r="F28" s="119" t="s">
        <v>21</v>
      </c>
      <c r="G28" s="119" t="s">
        <v>29</v>
      </c>
      <c r="H28" s="119" t="s">
        <v>106</v>
      </c>
      <c r="I28" s="119"/>
      <c r="J28" s="120" t="s">
        <v>147</v>
      </c>
      <c r="K28" s="120" t="s">
        <v>26</v>
      </c>
      <c r="L28" s="121" t="s">
        <v>90</v>
      </c>
      <c r="M28" s="121" t="s">
        <v>91</v>
      </c>
      <c r="N28" s="121" t="s">
        <v>92</v>
      </c>
      <c r="O28" s="121" t="s">
        <v>93</v>
      </c>
      <c r="P28" s="121" t="s">
        <v>94</v>
      </c>
      <c r="Q28" s="121" t="s">
        <v>95</v>
      </c>
      <c r="R28" s="121" t="s">
        <v>96</v>
      </c>
      <c r="S28" s="121" t="s">
        <v>97</v>
      </c>
      <c r="T28" s="121" t="s">
        <v>98</v>
      </c>
      <c r="U28" s="121" t="s">
        <v>99</v>
      </c>
      <c r="V28" s="121" t="s">
        <v>100</v>
      </c>
      <c r="W28" s="121" t="s">
        <v>101</v>
      </c>
      <c r="X28" s="122"/>
      <c r="Y28" s="122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84" t="s">
        <v>89</v>
      </c>
      <c r="AM28" s="109"/>
    </row>
    <row r="29" spans="1:39" x14ac:dyDescent="0.3">
      <c r="A29" s="123" t="s">
        <v>148</v>
      </c>
      <c r="B29" s="123"/>
      <c r="C29" s="123"/>
      <c r="D29" s="124" t="s">
        <v>149</v>
      </c>
      <c r="E29" s="123" t="s">
        <v>150</v>
      </c>
      <c r="F29" s="125" t="s">
        <v>6</v>
      </c>
      <c r="G29" s="126"/>
      <c r="H29" s="123"/>
      <c r="I29" s="123"/>
      <c r="J29" s="127">
        <v>45292</v>
      </c>
      <c r="K29" s="127">
        <v>45657</v>
      </c>
      <c r="L29" s="128">
        <v>50</v>
      </c>
      <c r="M29" s="128">
        <v>50</v>
      </c>
      <c r="N29" s="128">
        <v>50</v>
      </c>
      <c r="O29" s="128">
        <v>50</v>
      </c>
      <c r="P29" s="128">
        <v>50</v>
      </c>
      <c r="Q29" s="128">
        <v>50</v>
      </c>
      <c r="R29" s="128">
        <v>50</v>
      </c>
      <c r="S29" s="128">
        <v>50</v>
      </c>
      <c r="T29" s="128">
        <v>50</v>
      </c>
      <c r="U29" s="128">
        <v>50</v>
      </c>
      <c r="V29" s="128">
        <v>50</v>
      </c>
      <c r="W29" s="128">
        <v>50</v>
      </c>
      <c r="X29" s="108"/>
      <c r="Y29" s="122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M29" s="109"/>
    </row>
    <row r="30" spans="1:39" x14ac:dyDescent="0.3">
      <c r="A30" s="123" t="s">
        <v>148</v>
      </c>
      <c r="B30" s="123"/>
      <c r="C30" s="123"/>
      <c r="D30" s="124" t="s">
        <v>151</v>
      </c>
      <c r="E30" s="123" t="s">
        <v>150</v>
      </c>
      <c r="F30" s="125" t="s">
        <v>6</v>
      </c>
      <c r="G30" s="126"/>
      <c r="H30" s="123"/>
      <c r="I30" s="123"/>
      <c r="J30" s="127">
        <v>45292</v>
      </c>
      <c r="K30" s="127">
        <v>45657</v>
      </c>
      <c r="L30" s="128">
        <v>16.3</v>
      </c>
      <c r="M30" s="128">
        <v>16.3</v>
      </c>
      <c r="N30" s="128">
        <v>16.3</v>
      </c>
      <c r="O30" s="128">
        <v>18.3</v>
      </c>
      <c r="P30" s="128">
        <v>20</v>
      </c>
      <c r="Q30" s="128">
        <v>22.5</v>
      </c>
      <c r="R30" s="128">
        <v>25</v>
      </c>
      <c r="S30" s="128">
        <v>25</v>
      </c>
      <c r="T30" s="128">
        <v>25</v>
      </c>
      <c r="U30" s="128">
        <v>22.5</v>
      </c>
      <c r="V30" s="128">
        <v>20</v>
      </c>
      <c r="W30" s="128">
        <v>20</v>
      </c>
      <c r="X30" s="108"/>
      <c r="Y30" s="122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M30" s="109"/>
    </row>
    <row r="31" spans="1:39" x14ac:dyDescent="0.3">
      <c r="A31" s="123" t="s">
        <v>148</v>
      </c>
      <c r="B31" s="123"/>
      <c r="C31" s="123"/>
      <c r="D31" s="124" t="s">
        <v>152</v>
      </c>
      <c r="E31" s="123" t="s">
        <v>150</v>
      </c>
      <c r="F31" s="125" t="s">
        <v>6</v>
      </c>
      <c r="G31" s="126"/>
      <c r="H31" s="123"/>
      <c r="I31" s="123"/>
      <c r="J31" s="127">
        <v>45292</v>
      </c>
      <c r="K31" s="127">
        <v>45657</v>
      </c>
      <c r="L31" s="128">
        <v>5</v>
      </c>
      <c r="M31" s="128">
        <v>5</v>
      </c>
      <c r="N31" s="128">
        <v>5</v>
      </c>
      <c r="O31" s="128">
        <v>10</v>
      </c>
      <c r="P31" s="128">
        <v>10</v>
      </c>
      <c r="Q31" s="128">
        <v>15</v>
      </c>
      <c r="R31" s="128">
        <v>15</v>
      </c>
      <c r="S31" s="128">
        <v>15</v>
      </c>
      <c r="T31" s="128">
        <v>15</v>
      </c>
      <c r="U31" s="128">
        <v>10</v>
      </c>
      <c r="V31" s="128">
        <v>5</v>
      </c>
      <c r="W31" s="128">
        <v>5</v>
      </c>
      <c r="X31" s="108"/>
      <c r="Y31" s="122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M31" s="109"/>
    </row>
    <row r="32" spans="1:39" x14ac:dyDescent="0.3">
      <c r="A32" s="130"/>
      <c r="B32" s="131"/>
      <c r="C32" s="131"/>
      <c r="D32" s="132"/>
      <c r="E32" s="133"/>
      <c r="F32" s="134"/>
      <c r="G32" s="135"/>
      <c r="H32" s="136"/>
      <c r="I32" s="136"/>
      <c r="J32" s="137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18"/>
      <c r="V32" s="118"/>
      <c r="W32" s="118"/>
      <c r="X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M32" s="109"/>
    </row>
    <row r="33" spans="1:39" ht="40.200000000000003" x14ac:dyDescent="0.3">
      <c r="A33" s="139" t="s">
        <v>153</v>
      </c>
      <c r="B33" s="140"/>
      <c r="C33" s="140" t="s">
        <v>104</v>
      </c>
      <c r="D33" s="139" t="s">
        <v>105</v>
      </c>
      <c r="E33" s="141" t="s">
        <v>1</v>
      </c>
      <c r="F33" s="142" t="s">
        <v>21</v>
      </c>
      <c r="G33" s="142" t="s">
        <v>29</v>
      </c>
      <c r="H33" s="143" t="s">
        <v>106</v>
      </c>
      <c r="I33" s="144"/>
      <c r="J33" s="145" t="s">
        <v>147</v>
      </c>
      <c r="K33" s="145" t="s">
        <v>26</v>
      </c>
      <c r="L33" s="146" t="s">
        <v>90</v>
      </c>
      <c r="M33" s="146" t="s">
        <v>91</v>
      </c>
      <c r="N33" s="146" t="s">
        <v>92</v>
      </c>
      <c r="O33" s="146" t="s">
        <v>93</v>
      </c>
      <c r="P33" s="146" t="s">
        <v>94</v>
      </c>
      <c r="Q33" s="146" t="s">
        <v>95</v>
      </c>
      <c r="R33" s="146" t="s">
        <v>96</v>
      </c>
      <c r="S33" s="146" t="s">
        <v>97</v>
      </c>
      <c r="T33" s="146" t="s">
        <v>98</v>
      </c>
      <c r="U33" s="146" t="s">
        <v>99</v>
      </c>
      <c r="V33" s="146" t="s">
        <v>100</v>
      </c>
      <c r="W33" s="146" t="s">
        <v>101</v>
      </c>
      <c r="X33" s="147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M33" s="109"/>
    </row>
    <row r="34" spans="1:39" ht="14.4" x14ac:dyDescent="0.3">
      <c r="A34" s="148" t="s">
        <v>127</v>
      </c>
      <c r="B34" s="149" t="s">
        <v>24</v>
      </c>
      <c r="C34" s="150" t="s">
        <v>154</v>
      </c>
      <c r="D34" s="151" t="s">
        <v>155</v>
      </c>
      <c r="E34" s="152" t="s">
        <v>156</v>
      </c>
      <c r="F34" s="153" t="s">
        <v>3</v>
      </c>
      <c r="G34" s="154">
        <v>5</v>
      </c>
      <c r="H34" s="155"/>
      <c r="I34" s="155"/>
      <c r="J34" s="156">
        <v>43040</v>
      </c>
      <c r="K34" s="156">
        <v>46872</v>
      </c>
      <c r="L34" s="157">
        <v>5</v>
      </c>
      <c r="M34" s="153">
        <v>5</v>
      </c>
      <c r="N34" s="153">
        <v>5</v>
      </c>
      <c r="O34" s="153">
        <v>5</v>
      </c>
      <c r="P34" s="153">
        <v>5</v>
      </c>
      <c r="Q34" s="153">
        <v>5</v>
      </c>
      <c r="R34" s="153">
        <v>5</v>
      </c>
      <c r="S34" s="153">
        <v>5</v>
      </c>
      <c r="T34" s="153">
        <v>5</v>
      </c>
      <c r="U34" s="153">
        <v>5</v>
      </c>
      <c r="V34" s="153">
        <v>5</v>
      </c>
      <c r="W34" s="153">
        <v>5</v>
      </c>
      <c r="X34" s="158"/>
    </row>
    <row r="35" spans="1:39" ht="14.4" x14ac:dyDescent="0.3">
      <c r="A35" s="148" t="s">
        <v>127</v>
      </c>
      <c r="B35" s="149" t="s">
        <v>24</v>
      </c>
      <c r="C35" s="150" t="s">
        <v>154</v>
      </c>
      <c r="D35" s="151" t="s">
        <v>157</v>
      </c>
      <c r="E35" s="152" t="s">
        <v>158</v>
      </c>
      <c r="F35" s="153" t="s">
        <v>3</v>
      </c>
      <c r="G35" s="154">
        <v>5</v>
      </c>
      <c r="H35" s="155"/>
      <c r="I35" s="155"/>
      <c r="J35" s="156">
        <v>43132</v>
      </c>
      <c r="K35" s="156">
        <v>46965</v>
      </c>
      <c r="L35" s="157">
        <v>5</v>
      </c>
      <c r="M35" s="157">
        <v>5</v>
      </c>
      <c r="N35" s="157">
        <v>5</v>
      </c>
      <c r="O35" s="157">
        <v>5</v>
      </c>
      <c r="P35" s="157">
        <v>5</v>
      </c>
      <c r="Q35" s="157">
        <v>5</v>
      </c>
      <c r="R35" s="157">
        <v>5</v>
      </c>
      <c r="S35" s="157">
        <v>5</v>
      </c>
      <c r="T35" s="157">
        <v>5</v>
      </c>
      <c r="U35" s="157">
        <v>5</v>
      </c>
      <c r="V35" s="157">
        <v>5</v>
      </c>
      <c r="W35" s="157">
        <v>5</v>
      </c>
      <c r="X35" s="159"/>
    </row>
    <row r="36" spans="1:39" ht="14.4" x14ac:dyDescent="0.3">
      <c r="A36" s="148" t="s">
        <v>127</v>
      </c>
      <c r="B36" s="149" t="s">
        <v>24</v>
      </c>
      <c r="C36" s="150" t="s">
        <v>154</v>
      </c>
      <c r="D36" s="151" t="s">
        <v>159</v>
      </c>
      <c r="E36" s="152" t="s">
        <v>160</v>
      </c>
      <c r="F36" s="153" t="s">
        <v>3</v>
      </c>
      <c r="G36" s="154">
        <v>25</v>
      </c>
      <c r="H36" s="155"/>
      <c r="I36" s="155"/>
      <c r="J36" s="156">
        <v>43556</v>
      </c>
      <c r="K36" s="156">
        <v>47208</v>
      </c>
      <c r="L36" s="157">
        <v>25</v>
      </c>
      <c r="M36" s="157">
        <v>25</v>
      </c>
      <c r="N36" s="157">
        <v>25</v>
      </c>
      <c r="O36" s="157">
        <v>25</v>
      </c>
      <c r="P36" s="157">
        <v>25</v>
      </c>
      <c r="Q36" s="157">
        <v>25</v>
      </c>
      <c r="R36" s="157">
        <v>25</v>
      </c>
      <c r="S36" s="157">
        <v>25</v>
      </c>
      <c r="T36" s="157">
        <v>25</v>
      </c>
      <c r="U36" s="157">
        <v>25</v>
      </c>
      <c r="V36" s="157">
        <v>25</v>
      </c>
      <c r="W36" s="157">
        <v>25</v>
      </c>
      <c r="X36" s="159"/>
    </row>
    <row r="37" spans="1:39" ht="14.4" x14ac:dyDescent="0.3">
      <c r="A37" s="148" t="s">
        <v>127</v>
      </c>
      <c r="B37" s="149" t="s">
        <v>24</v>
      </c>
      <c r="C37" s="150" t="s">
        <v>154</v>
      </c>
      <c r="D37" s="151" t="s">
        <v>161</v>
      </c>
      <c r="E37" s="152" t="s">
        <v>162</v>
      </c>
      <c r="F37" s="153" t="s">
        <v>3</v>
      </c>
      <c r="G37" s="154">
        <v>15</v>
      </c>
      <c r="H37" s="155"/>
      <c r="I37" s="155"/>
      <c r="J37" s="156">
        <v>43891</v>
      </c>
      <c r="K37" s="156">
        <v>11017</v>
      </c>
      <c r="L37" s="157">
        <v>15</v>
      </c>
      <c r="M37" s="157">
        <v>15</v>
      </c>
      <c r="N37" s="157">
        <v>15</v>
      </c>
      <c r="O37" s="157">
        <v>15</v>
      </c>
      <c r="P37" s="157">
        <v>15</v>
      </c>
      <c r="Q37" s="157">
        <v>15</v>
      </c>
      <c r="R37" s="157">
        <v>15</v>
      </c>
      <c r="S37" s="157">
        <v>15</v>
      </c>
      <c r="T37" s="157">
        <v>15</v>
      </c>
      <c r="U37" s="157">
        <v>15</v>
      </c>
      <c r="V37" s="157">
        <v>15</v>
      </c>
      <c r="W37" s="157">
        <v>15</v>
      </c>
      <c r="X37" s="159"/>
    </row>
    <row r="38" spans="1:39" ht="14.4" x14ac:dyDescent="0.3">
      <c r="A38" s="148" t="s">
        <v>127</v>
      </c>
      <c r="B38" s="149" t="s">
        <v>24</v>
      </c>
      <c r="C38" s="150" t="s">
        <v>163</v>
      </c>
      <c r="D38" s="151" t="s">
        <v>164</v>
      </c>
      <c r="E38" s="152" t="s">
        <v>165</v>
      </c>
      <c r="F38" s="153" t="s">
        <v>3</v>
      </c>
      <c r="G38" s="154">
        <v>20</v>
      </c>
      <c r="H38" s="155"/>
      <c r="I38" s="155"/>
      <c r="J38" s="156">
        <v>42705</v>
      </c>
      <c r="K38" s="156">
        <v>46507</v>
      </c>
      <c r="L38" s="157">
        <v>20</v>
      </c>
      <c r="M38" s="157">
        <v>20</v>
      </c>
      <c r="N38" s="157">
        <v>20</v>
      </c>
      <c r="O38" s="157">
        <v>20</v>
      </c>
      <c r="P38" s="157">
        <v>20</v>
      </c>
      <c r="Q38" s="157">
        <v>20</v>
      </c>
      <c r="R38" s="157">
        <v>20</v>
      </c>
      <c r="S38" s="157">
        <v>20</v>
      </c>
      <c r="T38" s="157">
        <v>20</v>
      </c>
      <c r="U38" s="157">
        <v>20</v>
      </c>
      <c r="V38" s="157">
        <v>20</v>
      </c>
      <c r="W38" s="157">
        <v>20</v>
      </c>
      <c r="X38" s="159"/>
    </row>
    <row r="39" spans="1:39" ht="39.6" x14ac:dyDescent="0.3">
      <c r="A39" s="148" t="s">
        <v>166</v>
      </c>
      <c r="B39" s="149" t="s">
        <v>24</v>
      </c>
      <c r="C39" s="150" t="s">
        <v>167</v>
      </c>
      <c r="D39" s="160" t="s">
        <v>168</v>
      </c>
      <c r="E39" s="152" t="s">
        <v>150</v>
      </c>
      <c r="F39" s="153" t="s">
        <v>3</v>
      </c>
      <c r="G39" s="154">
        <v>5</v>
      </c>
      <c r="H39" s="161"/>
      <c r="I39" s="161"/>
      <c r="J39" s="156">
        <v>44531</v>
      </c>
      <c r="K39" s="156">
        <v>49673</v>
      </c>
      <c r="L39" s="157">
        <v>4.3</v>
      </c>
      <c r="M39" s="157">
        <v>4.26</v>
      </c>
      <c r="N39" s="157">
        <v>4.6500000000000004</v>
      </c>
      <c r="O39" s="157">
        <v>4.66</v>
      </c>
      <c r="P39" s="157">
        <v>4.8099999999999996</v>
      </c>
      <c r="Q39" s="157">
        <v>4.8499999999999996</v>
      </c>
      <c r="R39" s="157">
        <v>4.9400000000000004</v>
      </c>
      <c r="S39" s="157">
        <v>5</v>
      </c>
      <c r="T39" s="157">
        <v>4.99</v>
      </c>
      <c r="U39" s="157">
        <v>4.71</v>
      </c>
      <c r="V39" s="157">
        <v>4.6399999999999997</v>
      </c>
      <c r="W39" s="157">
        <v>4.07</v>
      </c>
      <c r="X39" s="159"/>
    </row>
    <row r="40" spans="1:39" ht="14.4" x14ac:dyDescent="0.3">
      <c r="A40" s="148" t="s">
        <v>169</v>
      </c>
      <c r="B40" s="149" t="s">
        <v>24</v>
      </c>
      <c r="C40" s="150" t="s">
        <v>170</v>
      </c>
      <c r="D40" s="151" t="s">
        <v>171</v>
      </c>
      <c r="E40" s="152" t="s">
        <v>172</v>
      </c>
      <c r="F40" s="153" t="s">
        <v>4</v>
      </c>
      <c r="G40" s="154">
        <v>10.08</v>
      </c>
      <c r="H40" s="161"/>
      <c r="I40" s="161"/>
      <c r="J40" s="156">
        <v>44562</v>
      </c>
      <c r="K40" s="156">
        <v>47999</v>
      </c>
      <c r="L40" s="157">
        <v>8.4600000000000009</v>
      </c>
      <c r="M40" s="157">
        <v>8.3070000000000004</v>
      </c>
      <c r="N40" s="157">
        <v>9.0730000000000004</v>
      </c>
      <c r="O40" s="157">
        <v>9.1110000000000007</v>
      </c>
      <c r="P40" s="157">
        <v>9.4550000000000001</v>
      </c>
      <c r="Q40" s="157">
        <v>9.6</v>
      </c>
      <c r="R40" s="157">
        <v>10</v>
      </c>
      <c r="S40" s="157">
        <v>10.08</v>
      </c>
      <c r="T40" s="157">
        <v>10.039999999999999</v>
      </c>
      <c r="U40" s="157">
        <v>9.5619999999999994</v>
      </c>
      <c r="V40" s="157">
        <v>9.4019999999999992</v>
      </c>
      <c r="W40" s="157">
        <v>8.3670000000000009</v>
      </c>
      <c r="X40" s="159"/>
    </row>
    <row r="43" spans="1:39" x14ac:dyDescent="0.3">
      <c r="F43" s="162" t="s">
        <v>173</v>
      </c>
      <c r="G43" s="163">
        <v>1</v>
      </c>
      <c r="H43" s="164" t="s">
        <v>174</v>
      </c>
      <c r="K43" s="165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</row>
    <row r="44" spans="1:39" x14ac:dyDescent="0.3">
      <c r="F44" s="84" t="s">
        <v>175</v>
      </c>
      <c r="G44" s="84">
        <v>1.0509999999999999</v>
      </c>
      <c r="K44" s="167" t="s">
        <v>176</v>
      </c>
      <c r="L44" s="168">
        <f>SUM(L$4:L$26)+(SUM(L$29:L$31)*$G$43)</f>
        <v>2095.84</v>
      </c>
      <c r="M44" s="168">
        <f>SUM(M$4:M$26)+(SUM(M$29:M$31)*$G$43)</f>
        <v>2089.85</v>
      </c>
      <c r="N44" s="168">
        <f t="shared" ref="N44:W44" si="0">SUM(N$4:N$26)+(SUM(N$29:N$31)*$G$43)</f>
        <v>2099.0100000000002</v>
      </c>
      <c r="O44" s="168">
        <f t="shared" si="0"/>
        <v>2124.71</v>
      </c>
      <c r="P44" s="168">
        <f t="shared" si="0"/>
        <v>2106.54</v>
      </c>
      <c r="Q44" s="168">
        <f t="shared" si="0"/>
        <v>2157.2800000000002</v>
      </c>
      <c r="R44" s="168">
        <f t="shared" si="0"/>
        <v>2167.35</v>
      </c>
      <c r="S44" s="168">
        <f t="shared" si="0"/>
        <v>2155.13</v>
      </c>
      <c r="T44" s="168">
        <f t="shared" si="0"/>
        <v>2159.9899999999998</v>
      </c>
      <c r="U44" s="168">
        <f t="shared" si="0"/>
        <v>2146.42</v>
      </c>
      <c r="V44" s="168">
        <f t="shared" si="0"/>
        <v>2134.5099999999998</v>
      </c>
      <c r="W44" s="168">
        <f t="shared" si="0"/>
        <v>2132.61</v>
      </c>
      <c r="X44" s="166"/>
      <c r="Y44" s="169" t="s">
        <v>177</v>
      </c>
      <c r="Z44" s="168">
        <f t="shared" ref="Z44:AK44" si="1">SUM(Z4:Z38)</f>
        <v>1938.2600000000002</v>
      </c>
      <c r="AA44" s="168">
        <f t="shared" si="1"/>
        <v>1938.2600000000002</v>
      </c>
      <c r="AB44" s="168">
        <f t="shared" si="1"/>
        <v>1938.2600000000002</v>
      </c>
      <c r="AC44" s="168">
        <f t="shared" si="1"/>
        <v>1938.2600000000002</v>
      </c>
      <c r="AD44" s="168">
        <f t="shared" si="1"/>
        <v>1938.2600000000002</v>
      </c>
      <c r="AE44" s="168">
        <f t="shared" si="1"/>
        <v>2028.2600000000002</v>
      </c>
      <c r="AF44" s="168">
        <f t="shared" si="1"/>
        <v>2028.2600000000002</v>
      </c>
      <c r="AG44" s="168">
        <f t="shared" si="1"/>
        <v>2028.2600000000002</v>
      </c>
      <c r="AH44" s="168">
        <f t="shared" si="1"/>
        <v>2028.2600000000002</v>
      </c>
      <c r="AI44" s="168">
        <f t="shared" si="1"/>
        <v>2028.2600000000002</v>
      </c>
      <c r="AJ44" s="168">
        <f t="shared" si="1"/>
        <v>2028.2600000000002</v>
      </c>
      <c r="AK44" s="168">
        <f t="shared" si="1"/>
        <v>2028.2600000000002</v>
      </c>
    </row>
    <row r="45" spans="1:39" ht="53.4" x14ac:dyDescent="0.3">
      <c r="K45" s="170" t="s">
        <v>178</v>
      </c>
      <c r="L45" s="171">
        <f>(SUM(L34:L40))*$G$44</f>
        <v>86.980759999999989</v>
      </c>
      <c r="M45" s="171">
        <f t="shared" ref="M45:W45" si="2">(SUM(M34:M40))*$G$44</f>
        <v>86.777917000000002</v>
      </c>
      <c r="N45" s="171">
        <f t="shared" si="2"/>
        <v>87.992873000000003</v>
      </c>
      <c r="O45" s="171">
        <f t="shared" si="2"/>
        <v>88.043320999999992</v>
      </c>
      <c r="P45" s="171">
        <f t="shared" si="2"/>
        <v>88.562514999999991</v>
      </c>
      <c r="Q45" s="171">
        <f t="shared" si="2"/>
        <v>88.756949999999989</v>
      </c>
      <c r="R45" s="171">
        <f t="shared" si="2"/>
        <v>89.271939999999987</v>
      </c>
      <c r="S45" s="171">
        <f t="shared" si="2"/>
        <v>89.419079999999994</v>
      </c>
      <c r="T45" s="171">
        <f t="shared" si="2"/>
        <v>89.366529999999997</v>
      </c>
      <c r="U45" s="171">
        <f t="shared" si="2"/>
        <v>88.569871999999989</v>
      </c>
      <c r="V45" s="171">
        <f t="shared" si="2"/>
        <v>88.328142</v>
      </c>
      <c r="W45" s="171">
        <f t="shared" si="2"/>
        <v>86.641286999999991</v>
      </c>
      <c r="X45" s="166"/>
      <c r="Y45" s="169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</row>
    <row r="46" spans="1:39" x14ac:dyDescent="0.3">
      <c r="K46" s="170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73" t="s">
        <v>179</v>
      </c>
      <c r="Z46" s="174">
        <f t="shared" ref="Z46:AK46" si="3">SUMIF($H$4:$H$28, 1, Z$4:Z$28)</f>
        <v>1656.2600000000002</v>
      </c>
      <c r="AA46" s="174">
        <f t="shared" si="3"/>
        <v>1656.2600000000002</v>
      </c>
      <c r="AB46" s="174">
        <f t="shared" si="3"/>
        <v>1656.2600000000002</v>
      </c>
      <c r="AC46" s="174">
        <f t="shared" si="3"/>
        <v>1656.2600000000002</v>
      </c>
      <c r="AD46" s="174">
        <f t="shared" si="3"/>
        <v>1656.2600000000002</v>
      </c>
      <c r="AE46" s="174">
        <f t="shared" si="3"/>
        <v>1656.2600000000002</v>
      </c>
      <c r="AF46" s="174">
        <f t="shared" si="3"/>
        <v>1656.2600000000002</v>
      </c>
      <c r="AG46" s="174">
        <f t="shared" si="3"/>
        <v>1656.2600000000002</v>
      </c>
      <c r="AH46" s="174">
        <f t="shared" si="3"/>
        <v>1656.2600000000002</v>
      </c>
      <c r="AI46" s="174">
        <f t="shared" si="3"/>
        <v>1656.2600000000002</v>
      </c>
      <c r="AJ46" s="174">
        <f t="shared" si="3"/>
        <v>1656.2600000000002</v>
      </c>
      <c r="AK46" s="174">
        <f t="shared" si="3"/>
        <v>1656.2600000000002</v>
      </c>
    </row>
    <row r="47" spans="1:39" x14ac:dyDescent="0.3">
      <c r="F47" s="175" t="s">
        <v>180</v>
      </c>
      <c r="G47" s="86" t="s">
        <v>3</v>
      </c>
      <c r="H47" s="176">
        <f>SUMIF($F$4:$F$31, $G47,S$4:S$31)</f>
        <v>1811.55</v>
      </c>
      <c r="J47" s="177" t="s">
        <v>181</v>
      </c>
      <c r="K47" s="170" t="s">
        <v>3</v>
      </c>
      <c r="L47" s="176">
        <f>SUMIF($F$34:$F$40, $K$47,L$34:L$40)*$G$44</f>
        <v>78.089299999999994</v>
      </c>
      <c r="M47" s="176">
        <f t="shared" ref="M47:W47" si="4">SUMIF($F$34:$F$40, $K$47,M$34:M$40)*$G$44</f>
        <v>78.047259999999994</v>
      </c>
      <c r="N47" s="176">
        <f t="shared" si="4"/>
        <v>78.457149999999999</v>
      </c>
      <c r="O47" s="176">
        <f t="shared" si="4"/>
        <v>78.467659999999995</v>
      </c>
      <c r="P47" s="176">
        <f t="shared" si="4"/>
        <v>78.625309999999999</v>
      </c>
      <c r="Q47" s="176">
        <f t="shared" si="4"/>
        <v>78.667349999999985</v>
      </c>
      <c r="R47" s="176">
        <f t="shared" si="4"/>
        <v>78.761939999999996</v>
      </c>
      <c r="S47" s="176">
        <f t="shared" si="4"/>
        <v>78.824999999999989</v>
      </c>
      <c r="T47" s="176">
        <f t="shared" si="4"/>
        <v>78.814489999999992</v>
      </c>
      <c r="U47" s="176">
        <f t="shared" si="4"/>
        <v>78.520209999999992</v>
      </c>
      <c r="V47" s="176">
        <f t="shared" si="4"/>
        <v>78.446640000000002</v>
      </c>
      <c r="W47" s="176">
        <f t="shared" si="4"/>
        <v>77.84756999999999</v>
      </c>
      <c r="X47" s="176"/>
      <c r="Y47" s="173" t="s">
        <v>182</v>
      </c>
      <c r="Z47" s="174">
        <f t="shared" ref="Z47:AK47" si="5">SUMIF($H$4:$H$25, 2, Z$4:Z$28)</f>
        <v>0</v>
      </c>
      <c r="AA47" s="174">
        <f t="shared" si="5"/>
        <v>0</v>
      </c>
      <c r="AB47" s="174">
        <f t="shared" si="5"/>
        <v>0</v>
      </c>
      <c r="AC47" s="174">
        <f t="shared" si="5"/>
        <v>0</v>
      </c>
      <c r="AD47" s="174">
        <f t="shared" si="5"/>
        <v>0</v>
      </c>
      <c r="AE47" s="174">
        <f t="shared" si="5"/>
        <v>0</v>
      </c>
      <c r="AF47" s="174">
        <f t="shared" si="5"/>
        <v>0</v>
      </c>
      <c r="AG47" s="174">
        <f t="shared" si="5"/>
        <v>0</v>
      </c>
      <c r="AH47" s="174">
        <f t="shared" si="5"/>
        <v>0</v>
      </c>
      <c r="AI47" s="174">
        <f t="shared" si="5"/>
        <v>0</v>
      </c>
      <c r="AJ47" s="174">
        <f t="shared" si="5"/>
        <v>0</v>
      </c>
      <c r="AK47" s="174">
        <f t="shared" si="5"/>
        <v>0</v>
      </c>
    </row>
    <row r="48" spans="1:39" ht="26.7" customHeight="1" x14ac:dyDescent="0.3">
      <c r="D48" s="178"/>
      <c r="E48" s="178"/>
      <c r="G48" s="86" t="s">
        <v>4</v>
      </c>
      <c r="H48" s="176">
        <f t="shared" ref="H48:H49" si="6">SUMIF($F$4:$F$31, $G48,S$4:S$31)</f>
        <v>253.57999999999998</v>
      </c>
      <c r="J48" s="177"/>
      <c r="K48" s="170" t="s">
        <v>4</v>
      </c>
      <c r="L48" s="176">
        <f>SUMIF($F$34:$F$40, $K$48,L$34:L$40)*$G$44</f>
        <v>8.8914600000000004</v>
      </c>
      <c r="M48" s="176">
        <f t="shared" ref="M48:W48" si="7">SUMIF($F$34:$F$40, $K$48,M$34:M$40)*$G$44</f>
        <v>8.730656999999999</v>
      </c>
      <c r="N48" s="176">
        <f t="shared" si="7"/>
        <v>9.5357229999999991</v>
      </c>
      <c r="O48" s="176">
        <f t="shared" si="7"/>
        <v>9.5756610000000002</v>
      </c>
      <c r="P48" s="176">
        <f t="shared" si="7"/>
        <v>9.9372049999999987</v>
      </c>
      <c r="Q48" s="176">
        <f t="shared" si="7"/>
        <v>10.089599999999999</v>
      </c>
      <c r="R48" s="176">
        <f t="shared" si="7"/>
        <v>10.51</v>
      </c>
      <c r="S48" s="176">
        <f t="shared" si="7"/>
        <v>10.59408</v>
      </c>
      <c r="T48" s="176">
        <f t="shared" si="7"/>
        <v>10.552039999999998</v>
      </c>
      <c r="U48" s="176">
        <f t="shared" si="7"/>
        <v>10.049661999999998</v>
      </c>
      <c r="V48" s="176">
        <f t="shared" si="7"/>
        <v>9.8815019999999993</v>
      </c>
      <c r="W48" s="176">
        <f t="shared" si="7"/>
        <v>8.7937170000000009</v>
      </c>
      <c r="X48" s="176"/>
      <c r="Y48" s="173" t="s">
        <v>183</v>
      </c>
      <c r="Z48" s="174">
        <f t="shared" ref="Z48:AK48" si="8">SUMIF($H$4:$H$28, 3, Z$4:Z$28)</f>
        <v>282</v>
      </c>
      <c r="AA48" s="174">
        <f t="shared" si="8"/>
        <v>282</v>
      </c>
      <c r="AB48" s="174">
        <f t="shared" si="8"/>
        <v>282</v>
      </c>
      <c r="AC48" s="174">
        <f t="shared" si="8"/>
        <v>282</v>
      </c>
      <c r="AD48" s="174">
        <f t="shared" si="8"/>
        <v>282</v>
      </c>
      <c r="AE48" s="174">
        <f t="shared" si="8"/>
        <v>372</v>
      </c>
      <c r="AF48" s="174">
        <f t="shared" si="8"/>
        <v>372</v>
      </c>
      <c r="AG48" s="174">
        <f t="shared" si="8"/>
        <v>372</v>
      </c>
      <c r="AH48" s="174">
        <f t="shared" si="8"/>
        <v>372</v>
      </c>
      <c r="AI48" s="174">
        <f t="shared" si="8"/>
        <v>372</v>
      </c>
      <c r="AJ48" s="174">
        <f t="shared" si="8"/>
        <v>372</v>
      </c>
      <c r="AK48" s="174">
        <f t="shared" si="8"/>
        <v>372</v>
      </c>
    </row>
    <row r="49" spans="7:26" x14ac:dyDescent="0.3">
      <c r="G49" s="86" t="s">
        <v>6</v>
      </c>
      <c r="H49" s="176">
        <f t="shared" si="6"/>
        <v>90</v>
      </c>
      <c r="J49" s="177"/>
      <c r="K49" s="170" t="s">
        <v>49</v>
      </c>
      <c r="L49" s="176">
        <f>SUMIF($F$34:$F$40, $K$49,L$34:L$40)*$G$44</f>
        <v>0</v>
      </c>
      <c r="M49" s="176">
        <f t="shared" ref="M49:W49" si="9">SUMIF($F$34:$F$40, $K$49,M$34:M$40)*$G$44</f>
        <v>0</v>
      </c>
      <c r="N49" s="176">
        <f t="shared" si="9"/>
        <v>0</v>
      </c>
      <c r="O49" s="176">
        <f t="shared" si="9"/>
        <v>0</v>
      </c>
      <c r="P49" s="176">
        <f t="shared" si="9"/>
        <v>0</v>
      </c>
      <c r="Q49" s="176">
        <f t="shared" si="9"/>
        <v>0</v>
      </c>
      <c r="R49" s="176">
        <f t="shared" si="9"/>
        <v>0</v>
      </c>
      <c r="S49" s="176">
        <f t="shared" si="9"/>
        <v>0</v>
      </c>
      <c r="T49" s="176">
        <f t="shared" si="9"/>
        <v>0</v>
      </c>
      <c r="U49" s="176">
        <f t="shared" si="9"/>
        <v>0</v>
      </c>
      <c r="V49" s="176">
        <f t="shared" si="9"/>
        <v>0</v>
      </c>
      <c r="W49" s="176">
        <f t="shared" si="9"/>
        <v>0</v>
      </c>
      <c r="X49" s="176"/>
    </row>
    <row r="50" spans="7:26" ht="14.4" x14ac:dyDescent="0.3">
      <c r="G50" s="86" t="s">
        <v>35</v>
      </c>
      <c r="H50" s="179">
        <f>SUM(H47:H49)</f>
        <v>2155.13</v>
      </c>
      <c r="K50" s="170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72"/>
      <c r="Z50" s="172"/>
    </row>
    <row r="51" spans="7:26" ht="14.4" x14ac:dyDescent="0.3">
      <c r="Y51" s="172"/>
      <c r="Z51" s="172"/>
    </row>
  </sheetData>
  <autoFilter ref="A3:AR40" xr:uid="{F910DFD0-0C3F-4E14-B249-495CF3BA17C6}"/>
  <mergeCells count="1">
    <mergeCell ref="J47:J49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30D32-58B2-45F1-87F1-192B252FCE97}">
  <dimension ref="A1:AL48"/>
  <sheetViews>
    <sheetView topLeftCell="D1" zoomScale="90" zoomScaleNormal="90" workbookViewId="0">
      <selection activeCell="L4" sqref="L4"/>
    </sheetView>
  </sheetViews>
  <sheetFormatPr defaultColWidth="8.6640625" defaultRowHeight="13.8" x14ac:dyDescent="0.3"/>
  <cols>
    <col min="1" max="1" width="25.5546875" style="85" customWidth="1"/>
    <col min="2" max="2" width="16.109375" style="84" customWidth="1"/>
    <col min="3" max="3" width="23.44140625" style="84" customWidth="1"/>
    <col min="4" max="4" width="40.5546875" style="84" customWidth="1"/>
    <col min="5" max="5" width="19.109375" style="84" customWidth="1"/>
    <col min="6" max="6" width="25.5546875" style="84" customWidth="1"/>
    <col min="7" max="7" width="18.109375" style="84" bestFit="1" customWidth="1"/>
    <col min="8" max="8" width="13.109375" style="86" customWidth="1"/>
    <col min="9" max="9" width="12.6640625" style="86" customWidth="1"/>
    <col min="10" max="10" width="11.109375" style="84" customWidth="1"/>
    <col min="11" max="16" width="14.5546875" style="84" customWidth="1"/>
    <col min="17" max="17" width="11.109375" style="84" customWidth="1"/>
    <col min="18" max="18" width="12.88671875" style="84" customWidth="1"/>
    <col min="19" max="19" width="12.33203125" style="84" customWidth="1"/>
    <col min="20" max="20" width="13" style="84" customWidth="1"/>
    <col min="21" max="21" width="10.44140625" style="84" customWidth="1"/>
    <col min="22" max="22" width="10.5546875" style="84" customWidth="1"/>
    <col min="23" max="23" width="10.109375" style="84" customWidth="1"/>
    <col min="24" max="24" width="16.88671875" style="84" bestFit="1" customWidth="1"/>
    <col min="25" max="25" width="11.44140625" style="84" customWidth="1"/>
    <col min="26" max="26" width="10.44140625" style="84" customWidth="1"/>
    <col min="27" max="27" width="11" style="84" customWidth="1"/>
    <col min="28" max="29" width="10.44140625" style="84" customWidth="1"/>
    <col min="30" max="30" width="12.44140625" style="84" customWidth="1"/>
    <col min="31" max="31" width="15.5546875" style="84" bestFit="1" customWidth="1"/>
    <col min="32" max="39" width="10.5546875" style="84" customWidth="1"/>
    <col min="40" max="40" width="11.44140625" style="84" customWidth="1"/>
    <col min="41" max="43" width="10.5546875" style="84" customWidth="1"/>
    <col min="44" max="16384" width="8.6640625" style="84"/>
  </cols>
  <sheetData>
    <row r="1" spans="1:38" x14ac:dyDescent="0.3">
      <c r="A1" s="84"/>
      <c r="C1" s="85"/>
      <c r="H1" s="84"/>
      <c r="I1" s="84"/>
      <c r="K1" s="86"/>
      <c r="L1" s="86"/>
      <c r="M1" s="86"/>
      <c r="N1" s="86"/>
      <c r="O1" s="86"/>
      <c r="P1" s="86"/>
      <c r="Q1" s="86"/>
      <c r="R1" s="86"/>
      <c r="S1" s="86"/>
      <c r="T1" s="86"/>
    </row>
    <row r="2" spans="1:38" x14ac:dyDescent="0.3">
      <c r="A2" s="87"/>
      <c r="B2" s="88"/>
      <c r="C2" s="89"/>
      <c r="D2" s="88"/>
      <c r="E2" s="88"/>
      <c r="F2" s="88"/>
      <c r="G2" s="88"/>
      <c r="H2" s="88"/>
      <c r="I2" s="88"/>
      <c r="J2" s="88"/>
      <c r="K2" s="90"/>
      <c r="L2" s="91" t="s">
        <v>90</v>
      </c>
      <c r="M2" s="91" t="s">
        <v>91</v>
      </c>
      <c r="N2" s="91" t="s">
        <v>92</v>
      </c>
      <c r="O2" s="91" t="s">
        <v>93</v>
      </c>
      <c r="P2" s="91" t="s">
        <v>94</v>
      </c>
      <c r="Q2" s="91" t="s">
        <v>95</v>
      </c>
      <c r="R2" s="91" t="s">
        <v>96</v>
      </c>
      <c r="S2" s="91" t="s">
        <v>97</v>
      </c>
      <c r="T2" s="91" t="s">
        <v>98</v>
      </c>
      <c r="U2" s="91" t="s">
        <v>99</v>
      </c>
      <c r="V2" s="91" t="s">
        <v>100</v>
      </c>
      <c r="W2" s="91" t="s">
        <v>101</v>
      </c>
      <c r="Y2" s="91" t="s">
        <v>90</v>
      </c>
      <c r="Z2" s="91" t="s">
        <v>91</v>
      </c>
      <c r="AA2" s="91" t="s">
        <v>92</v>
      </c>
      <c r="AB2" s="91" t="s">
        <v>93</v>
      </c>
      <c r="AC2" s="91" t="s">
        <v>94</v>
      </c>
      <c r="AD2" s="91" t="s">
        <v>95</v>
      </c>
      <c r="AE2" s="91" t="s">
        <v>96</v>
      </c>
      <c r="AF2" s="91" t="s">
        <v>97</v>
      </c>
      <c r="AG2" s="91" t="s">
        <v>98</v>
      </c>
      <c r="AH2" s="91" t="s">
        <v>99</v>
      </c>
      <c r="AI2" s="91" t="s">
        <v>100</v>
      </c>
      <c r="AJ2" s="91" t="s">
        <v>101</v>
      </c>
    </row>
    <row r="3" spans="1:38" ht="79.8" x14ac:dyDescent="0.3">
      <c r="A3" s="92" t="s">
        <v>102</v>
      </c>
      <c r="B3" s="92" t="s">
        <v>103</v>
      </c>
      <c r="C3" s="93" t="s">
        <v>104</v>
      </c>
      <c r="D3" s="94" t="s">
        <v>105</v>
      </c>
      <c r="E3" s="95" t="s">
        <v>1</v>
      </c>
      <c r="F3" s="95" t="s">
        <v>21</v>
      </c>
      <c r="G3" s="96" t="s">
        <v>29</v>
      </c>
      <c r="H3" s="96" t="s">
        <v>106</v>
      </c>
      <c r="I3" s="96" t="s">
        <v>107</v>
      </c>
      <c r="J3" s="96" t="s">
        <v>22</v>
      </c>
      <c r="K3" s="96" t="s">
        <v>26</v>
      </c>
      <c r="L3" s="96" t="s">
        <v>108</v>
      </c>
      <c r="M3" s="96" t="s">
        <v>108</v>
      </c>
      <c r="N3" s="96" t="s">
        <v>108</v>
      </c>
      <c r="O3" s="96" t="s">
        <v>108</v>
      </c>
      <c r="P3" s="95" t="s">
        <v>108</v>
      </c>
      <c r="Q3" s="95" t="s">
        <v>108</v>
      </c>
      <c r="R3" s="95" t="s">
        <v>108</v>
      </c>
      <c r="S3" s="95" t="s">
        <v>108</v>
      </c>
      <c r="T3" s="95" t="s">
        <v>108</v>
      </c>
      <c r="U3" s="95" t="s">
        <v>108</v>
      </c>
      <c r="V3" s="95" t="s">
        <v>108</v>
      </c>
      <c r="W3" s="95" t="s">
        <v>108</v>
      </c>
      <c r="X3" s="97"/>
      <c r="Y3" s="96" t="s">
        <v>109</v>
      </c>
      <c r="Z3" s="96" t="s">
        <v>109</v>
      </c>
      <c r="AA3" s="96" t="s">
        <v>109</v>
      </c>
      <c r="AB3" s="95" t="s">
        <v>109</v>
      </c>
      <c r="AC3" s="95" t="s">
        <v>109</v>
      </c>
      <c r="AD3" s="95" t="s">
        <v>109</v>
      </c>
      <c r="AE3" s="95" t="s">
        <v>109</v>
      </c>
      <c r="AF3" s="95" t="s">
        <v>109</v>
      </c>
      <c r="AG3" s="95" t="s">
        <v>109</v>
      </c>
      <c r="AH3" s="95" t="s">
        <v>109</v>
      </c>
      <c r="AI3" s="95" t="s">
        <v>109</v>
      </c>
      <c r="AJ3" s="96" t="s">
        <v>109</v>
      </c>
    </row>
    <row r="4" spans="1:38" x14ac:dyDescent="0.3">
      <c r="A4" s="98" t="s">
        <v>110</v>
      </c>
      <c r="B4" s="99" t="s">
        <v>24</v>
      </c>
      <c r="C4" s="100"/>
      <c r="D4" s="101" t="s">
        <v>111</v>
      </c>
      <c r="E4" s="102" t="s">
        <v>36</v>
      </c>
      <c r="F4" s="103" t="s">
        <v>3</v>
      </c>
      <c r="G4" s="104">
        <v>20</v>
      </c>
      <c r="H4" s="105">
        <v>3</v>
      </c>
      <c r="I4" s="105">
        <v>1</v>
      </c>
      <c r="J4" s="106">
        <v>42735</v>
      </c>
      <c r="K4" s="107">
        <v>46387</v>
      </c>
      <c r="L4" s="104">
        <v>20</v>
      </c>
      <c r="M4" s="104">
        <v>20</v>
      </c>
      <c r="N4" s="104">
        <v>20</v>
      </c>
      <c r="O4" s="104">
        <v>20</v>
      </c>
      <c r="P4" s="104">
        <v>20</v>
      </c>
      <c r="Q4" s="104">
        <v>20</v>
      </c>
      <c r="R4" s="104">
        <v>20</v>
      </c>
      <c r="S4" s="104">
        <v>20</v>
      </c>
      <c r="T4" s="104">
        <v>20</v>
      </c>
      <c r="U4" s="104">
        <v>20</v>
      </c>
      <c r="V4" s="104">
        <v>20</v>
      </c>
      <c r="W4" s="104">
        <v>20</v>
      </c>
      <c r="X4" s="108"/>
      <c r="Y4" s="104">
        <v>40</v>
      </c>
      <c r="Z4" s="104">
        <v>40</v>
      </c>
      <c r="AA4" s="104">
        <v>40</v>
      </c>
      <c r="AB4" s="104">
        <v>40</v>
      </c>
      <c r="AC4" s="104">
        <v>40</v>
      </c>
      <c r="AD4" s="104">
        <v>40</v>
      </c>
      <c r="AE4" s="104">
        <v>40</v>
      </c>
      <c r="AF4" s="104">
        <v>40</v>
      </c>
      <c r="AG4" s="104">
        <v>40</v>
      </c>
      <c r="AH4" s="104">
        <v>40</v>
      </c>
      <c r="AI4" s="104">
        <v>40</v>
      </c>
      <c r="AJ4" s="104">
        <v>40</v>
      </c>
      <c r="AL4" s="109"/>
    </row>
    <row r="5" spans="1:38" x14ac:dyDescent="0.3">
      <c r="A5" s="98" t="s">
        <v>110</v>
      </c>
      <c r="B5" s="99" t="s">
        <v>24</v>
      </c>
      <c r="C5" s="100"/>
      <c r="D5" s="101" t="s">
        <v>112</v>
      </c>
      <c r="E5" s="101" t="s">
        <v>48</v>
      </c>
      <c r="F5" s="103" t="s">
        <v>3</v>
      </c>
      <c r="G5" s="104">
        <v>2</v>
      </c>
      <c r="H5" s="105">
        <v>1</v>
      </c>
      <c r="I5" s="105">
        <v>2</v>
      </c>
      <c r="J5" s="106">
        <v>43009</v>
      </c>
      <c r="K5" s="107">
        <v>46387</v>
      </c>
      <c r="L5" s="104">
        <v>2</v>
      </c>
      <c r="M5" s="104">
        <v>2</v>
      </c>
      <c r="N5" s="104">
        <v>2</v>
      </c>
      <c r="O5" s="104">
        <v>2</v>
      </c>
      <c r="P5" s="104">
        <v>2</v>
      </c>
      <c r="Q5" s="104">
        <v>2</v>
      </c>
      <c r="R5" s="104">
        <v>2</v>
      </c>
      <c r="S5" s="104">
        <v>2</v>
      </c>
      <c r="T5" s="104">
        <v>2</v>
      </c>
      <c r="U5" s="104">
        <v>2</v>
      </c>
      <c r="V5" s="104">
        <v>2</v>
      </c>
      <c r="W5" s="104">
        <v>2</v>
      </c>
      <c r="X5" s="108"/>
      <c r="Y5" s="104">
        <v>4</v>
      </c>
      <c r="Z5" s="104">
        <v>4</v>
      </c>
      <c r="AA5" s="104">
        <v>4</v>
      </c>
      <c r="AB5" s="104">
        <v>4</v>
      </c>
      <c r="AC5" s="104">
        <v>4</v>
      </c>
      <c r="AD5" s="104">
        <v>4</v>
      </c>
      <c r="AE5" s="104">
        <v>4</v>
      </c>
      <c r="AF5" s="104">
        <v>4</v>
      </c>
      <c r="AG5" s="104">
        <v>4</v>
      </c>
      <c r="AH5" s="104">
        <v>4</v>
      </c>
      <c r="AI5" s="104">
        <v>4</v>
      </c>
      <c r="AJ5" s="104">
        <v>4</v>
      </c>
      <c r="AL5" s="109"/>
    </row>
    <row r="6" spans="1:38" x14ac:dyDescent="0.3">
      <c r="A6" s="98" t="s">
        <v>113</v>
      </c>
      <c r="B6" s="99" t="s">
        <v>23</v>
      </c>
      <c r="C6" s="100"/>
      <c r="D6" s="101" t="s">
        <v>114</v>
      </c>
      <c r="E6" s="101" t="s">
        <v>11</v>
      </c>
      <c r="F6" s="103" t="s">
        <v>3</v>
      </c>
      <c r="G6" s="104">
        <v>26</v>
      </c>
      <c r="H6" s="105"/>
      <c r="I6" s="105">
        <v>4</v>
      </c>
      <c r="J6" s="106">
        <v>43282</v>
      </c>
      <c r="K6" s="107">
        <v>45727</v>
      </c>
      <c r="L6" s="104">
        <v>26</v>
      </c>
      <c r="M6" s="104">
        <v>26</v>
      </c>
      <c r="N6" s="180"/>
      <c r="O6" s="180"/>
      <c r="P6" s="180"/>
      <c r="Q6" s="180"/>
      <c r="R6" s="180"/>
      <c r="S6" s="180"/>
      <c r="T6" s="180"/>
      <c r="U6" s="180"/>
      <c r="V6" s="180"/>
      <c r="W6" s="180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L6" s="109"/>
    </row>
    <row r="7" spans="1:38" x14ac:dyDescent="0.3">
      <c r="A7" s="98" t="s">
        <v>115</v>
      </c>
      <c r="B7" s="99" t="s">
        <v>24</v>
      </c>
      <c r="C7" s="100"/>
      <c r="D7" s="101" t="s">
        <v>116</v>
      </c>
      <c r="E7" s="101" t="s">
        <v>7</v>
      </c>
      <c r="F7" s="103" t="s">
        <v>3</v>
      </c>
      <c r="G7" s="104">
        <v>47</v>
      </c>
      <c r="H7" s="105">
        <v>1</v>
      </c>
      <c r="I7" s="105">
        <v>4</v>
      </c>
      <c r="J7" s="106">
        <v>39282</v>
      </c>
      <c r="K7" s="107" t="s">
        <v>117</v>
      </c>
      <c r="L7" s="104">
        <v>49</v>
      </c>
      <c r="M7" s="104">
        <v>49</v>
      </c>
      <c r="N7" s="104">
        <v>49</v>
      </c>
      <c r="O7" s="104">
        <v>49</v>
      </c>
      <c r="P7" s="104">
        <v>49</v>
      </c>
      <c r="Q7" s="104">
        <v>49</v>
      </c>
      <c r="R7" s="104">
        <v>49</v>
      </c>
      <c r="S7" s="104">
        <v>49</v>
      </c>
      <c r="T7" s="104">
        <v>49</v>
      </c>
      <c r="U7" s="104">
        <v>49</v>
      </c>
      <c r="V7" s="104">
        <v>49</v>
      </c>
      <c r="W7" s="104">
        <v>49</v>
      </c>
      <c r="Y7" s="104">
        <v>49</v>
      </c>
      <c r="Z7" s="104">
        <v>49</v>
      </c>
      <c r="AA7" s="104">
        <v>49</v>
      </c>
      <c r="AB7" s="104">
        <v>49</v>
      </c>
      <c r="AC7" s="104">
        <v>49</v>
      </c>
      <c r="AD7" s="104">
        <v>49</v>
      </c>
      <c r="AE7" s="104">
        <v>49</v>
      </c>
      <c r="AF7" s="104">
        <v>49</v>
      </c>
      <c r="AG7" s="104">
        <v>49</v>
      </c>
      <c r="AH7" s="104">
        <v>49</v>
      </c>
      <c r="AI7" s="104">
        <v>49</v>
      </c>
      <c r="AJ7" s="104">
        <v>49</v>
      </c>
      <c r="AL7" s="109"/>
    </row>
    <row r="8" spans="1:38" x14ac:dyDescent="0.3">
      <c r="A8" s="98" t="s">
        <v>115</v>
      </c>
      <c r="B8" s="99" t="s">
        <v>24</v>
      </c>
      <c r="C8" s="100"/>
      <c r="D8" s="101" t="s">
        <v>118</v>
      </c>
      <c r="E8" s="101" t="s">
        <v>9</v>
      </c>
      <c r="F8" s="103" t="s">
        <v>3</v>
      </c>
      <c r="G8" s="104">
        <v>47.11</v>
      </c>
      <c r="H8" s="105">
        <v>1</v>
      </c>
      <c r="I8" s="105">
        <v>4</v>
      </c>
      <c r="J8" s="106">
        <v>39283</v>
      </c>
      <c r="K8" s="107" t="s">
        <v>117</v>
      </c>
      <c r="L8" s="104">
        <v>47.3</v>
      </c>
      <c r="M8" s="104">
        <v>47.3</v>
      </c>
      <c r="N8" s="104">
        <v>47.3</v>
      </c>
      <c r="O8" s="104">
        <v>47.3</v>
      </c>
      <c r="P8" s="104">
        <v>47.3</v>
      </c>
      <c r="Q8" s="104">
        <v>47.3</v>
      </c>
      <c r="R8" s="104">
        <v>47.3</v>
      </c>
      <c r="S8" s="104">
        <v>47.3</v>
      </c>
      <c r="T8" s="104">
        <v>47.3</v>
      </c>
      <c r="U8" s="104">
        <v>47.3</v>
      </c>
      <c r="V8" s="104">
        <v>47.3</v>
      </c>
      <c r="W8" s="104">
        <v>47.3</v>
      </c>
      <c r="Y8" s="104">
        <v>47.3</v>
      </c>
      <c r="Z8" s="104">
        <v>47.3</v>
      </c>
      <c r="AA8" s="104">
        <v>47.3</v>
      </c>
      <c r="AB8" s="104">
        <v>47.3</v>
      </c>
      <c r="AC8" s="104">
        <v>47.3</v>
      </c>
      <c r="AD8" s="104">
        <v>47.3</v>
      </c>
      <c r="AE8" s="104">
        <v>47.3</v>
      </c>
      <c r="AF8" s="104">
        <v>47.3</v>
      </c>
      <c r="AG8" s="104">
        <v>47.3</v>
      </c>
      <c r="AH8" s="104">
        <v>47.3</v>
      </c>
      <c r="AI8" s="104">
        <v>47.3</v>
      </c>
      <c r="AJ8" s="104">
        <v>47.3</v>
      </c>
      <c r="AL8" s="109"/>
    </row>
    <row r="9" spans="1:38" x14ac:dyDescent="0.3">
      <c r="A9" s="98" t="s">
        <v>115</v>
      </c>
      <c r="B9" s="99" t="s">
        <v>24</v>
      </c>
      <c r="C9" s="100"/>
      <c r="D9" s="101" t="s">
        <v>119</v>
      </c>
      <c r="E9" s="101" t="s">
        <v>13</v>
      </c>
      <c r="F9" s="103" t="s">
        <v>3</v>
      </c>
      <c r="G9" s="104">
        <v>45.64</v>
      </c>
      <c r="H9" s="105">
        <v>1</v>
      </c>
      <c r="I9" s="105">
        <v>4</v>
      </c>
      <c r="J9" s="106">
        <v>39280</v>
      </c>
      <c r="K9" s="107" t="s">
        <v>117</v>
      </c>
      <c r="L9" s="104">
        <v>45.64</v>
      </c>
      <c r="M9" s="104">
        <v>45.64</v>
      </c>
      <c r="N9" s="104">
        <v>45.64</v>
      </c>
      <c r="O9" s="104">
        <v>45.64</v>
      </c>
      <c r="P9" s="104">
        <v>45.64</v>
      </c>
      <c r="Q9" s="104">
        <v>45.64</v>
      </c>
      <c r="R9" s="104">
        <v>45.64</v>
      </c>
      <c r="S9" s="104">
        <v>45.64</v>
      </c>
      <c r="T9" s="104">
        <v>45.64</v>
      </c>
      <c r="U9" s="104">
        <v>45.64</v>
      </c>
      <c r="V9" s="104">
        <v>45.64</v>
      </c>
      <c r="W9" s="104">
        <v>45.64</v>
      </c>
      <c r="Y9" s="104">
        <v>45.64</v>
      </c>
      <c r="Z9" s="104">
        <v>45.64</v>
      </c>
      <c r="AA9" s="104">
        <v>45.64</v>
      </c>
      <c r="AB9" s="104">
        <v>45.64</v>
      </c>
      <c r="AC9" s="104">
        <v>45.64</v>
      </c>
      <c r="AD9" s="104">
        <v>45.64</v>
      </c>
      <c r="AE9" s="104">
        <v>45.64</v>
      </c>
      <c r="AF9" s="104">
        <v>45.64</v>
      </c>
      <c r="AG9" s="104">
        <v>45.64</v>
      </c>
      <c r="AH9" s="104">
        <v>45.64</v>
      </c>
      <c r="AI9" s="104">
        <v>45.64</v>
      </c>
      <c r="AJ9" s="104">
        <v>45.64</v>
      </c>
      <c r="AL9" s="109"/>
    </row>
    <row r="10" spans="1:38" x14ac:dyDescent="0.3">
      <c r="A10" s="98" t="s">
        <v>120</v>
      </c>
      <c r="B10" s="99" t="s">
        <v>24</v>
      </c>
      <c r="C10" s="100"/>
      <c r="D10" s="101" t="s">
        <v>121</v>
      </c>
      <c r="E10" s="101" t="s">
        <v>27</v>
      </c>
      <c r="F10" s="103" t="s">
        <v>4</v>
      </c>
      <c r="G10" s="104">
        <v>47.2</v>
      </c>
      <c r="H10" s="105">
        <v>1</v>
      </c>
      <c r="I10" s="105">
        <v>4</v>
      </c>
      <c r="J10" s="106">
        <v>40026</v>
      </c>
      <c r="K10" s="107" t="s">
        <v>117</v>
      </c>
      <c r="L10" s="104">
        <v>48.56</v>
      </c>
      <c r="M10" s="104">
        <v>48.56</v>
      </c>
      <c r="N10" s="104">
        <v>48.56</v>
      </c>
      <c r="O10" s="104">
        <v>48.56</v>
      </c>
      <c r="P10" s="104">
        <v>48.56</v>
      </c>
      <c r="Q10" s="104">
        <v>48.56</v>
      </c>
      <c r="R10" s="104">
        <v>48.56</v>
      </c>
      <c r="S10" s="104">
        <v>48.56</v>
      </c>
      <c r="T10" s="104">
        <v>48.56</v>
      </c>
      <c r="U10" s="104">
        <v>48.56</v>
      </c>
      <c r="V10" s="104">
        <v>48.56</v>
      </c>
      <c r="W10" s="104">
        <v>48.56</v>
      </c>
      <c r="Y10" s="104">
        <v>48.56</v>
      </c>
      <c r="Z10" s="104">
        <v>48.56</v>
      </c>
      <c r="AA10" s="104">
        <v>48.56</v>
      </c>
      <c r="AB10" s="104">
        <v>48.56</v>
      </c>
      <c r="AC10" s="104">
        <v>48.56</v>
      </c>
      <c r="AD10" s="104">
        <v>48.56</v>
      </c>
      <c r="AE10" s="104">
        <v>48.56</v>
      </c>
      <c r="AF10" s="104">
        <v>48.56</v>
      </c>
      <c r="AG10" s="104">
        <v>48.56</v>
      </c>
      <c r="AH10" s="104">
        <v>48.56</v>
      </c>
      <c r="AI10" s="104">
        <v>48.56</v>
      </c>
      <c r="AJ10" s="104">
        <v>48.56</v>
      </c>
      <c r="AL10" s="109"/>
    </row>
    <row r="11" spans="1:38" x14ac:dyDescent="0.3">
      <c r="A11" s="98" t="s">
        <v>115</v>
      </c>
      <c r="B11" s="99" t="s">
        <v>24</v>
      </c>
      <c r="C11" s="100"/>
      <c r="D11" s="101" t="s">
        <v>122</v>
      </c>
      <c r="E11" s="101" t="s">
        <v>16</v>
      </c>
      <c r="F11" s="103" t="s">
        <v>3</v>
      </c>
      <c r="G11" s="104">
        <v>46</v>
      </c>
      <c r="H11" s="105">
        <v>1</v>
      </c>
      <c r="I11" s="105">
        <v>4</v>
      </c>
      <c r="J11" s="106">
        <v>39282</v>
      </c>
      <c r="K11" s="107" t="s">
        <v>117</v>
      </c>
      <c r="L11" s="104">
        <v>47.18</v>
      </c>
      <c r="M11" s="104">
        <v>47.18</v>
      </c>
      <c r="N11" s="104">
        <v>47.18</v>
      </c>
      <c r="O11" s="104">
        <v>47.18</v>
      </c>
      <c r="P11" s="104">
        <v>47.18</v>
      </c>
      <c r="Q11" s="104">
        <v>47.18</v>
      </c>
      <c r="R11" s="104">
        <v>47.18</v>
      </c>
      <c r="S11" s="104">
        <v>47.18</v>
      </c>
      <c r="T11" s="104">
        <v>47.18</v>
      </c>
      <c r="U11" s="104">
        <v>47.18</v>
      </c>
      <c r="V11" s="104">
        <v>47.18</v>
      </c>
      <c r="W11" s="104">
        <v>47.18</v>
      </c>
      <c r="Y11" s="104">
        <v>47.18</v>
      </c>
      <c r="Z11" s="104">
        <v>47.18</v>
      </c>
      <c r="AA11" s="104">
        <v>47.18</v>
      </c>
      <c r="AB11" s="104">
        <v>47.18</v>
      </c>
      <c r="AC11" s="104">
        <v>47.18</v>
      </c>
      <c r="AD11" s="104">
        <v>47.18</v>
      </c>
      <c r="AE11" s="104">
        <v>47.18</v>
      </c>
      <c r="AF11" s="104">
        <v>47.18</v>
      </c>
      <c r="AG11" s="104">
        <v>47.18</v>
      </c>
      <c r="AH11" s="104">
        <v>47.18</v>
      </c>
      <c r="AI11" s="104">
        <v>47.18</v>
      </c>
      <c r="AJ11" s="104">
        <v>47.18</v>
      </c>
      <c r="AL11" s="109"/>
    </row>
    <row r="12" spans="1:38" x14ac:dyDescent="0.3">
      <c r="A12" s="98" t="s">
        <v>123</v>
      </c>
      <c r="B12" s="99" t="s">
        <v>24</v>
      </c>
      <c r="C12" s="100" t="s">
        <v>124</v>
      </c>
      <c r="D12" s="101" t="s">
        <v>45</v>
      </c>
      <c r="E12" s="101" t="s">
        <v>44</v>
      </c>
      <c r="F12" s="103" t="s">
        <v>3</v>
      </c>
      <c r="G12" s="104">
        <v>10</v>
      </c>
      <c r="H12" s="105">
        <v>1</v>
      </c>
      <c r="I12" s="105">
        <v>1</v>
      </c>
      <c r="J12" s="106">
        <v>42917</v>
      </c>
      <c r="K12" s="107">
        <v>46568</v>
      </c>
      <c r="L12" s="104">
        <v>10</v>
      </c>
      <c r="M12" s="104">
        <v>10</v>
      </c>
      <c r="N12" s="104">
        <v>10</v>
      </c>
      <c r="O12" s="104">
        <v>10</v>
      </c>
      <c r="P12" s="104">
        <v>10</v>
      </c>
      <c r="Q12" s="104">
        <v>10</v>
      </c>
      <c r="R12" s="104">
        <v>10</v>
      </c>
      <c r="S12" s="104">
        <v>10</v>
      </c>
      <c r="T12" s="104">
        <v>10</v>
      </c>
      <c r="U12" s="104">
        <v>10</v>
      </c>
      <c r="V12" s="104">
        <v>10</v>
      </c>
      <c r="W12" s="104">
        <v>10</v>
      </c>
      <c r="Y12" s="104">
        <v>20</v>
      </c>
      <c r="Z12" s="104">
        <v>20</v>
      </c>
      <c r="AA12" s="104">
        <v>20</v>
      </c>
      <c r="AB12" s="104">
        <v>20</v>
      </c>
      <c r="AC12" s="104">
        <v>20</v>
      </c>
      <c r="AD12" s="104">
        <v>20</v>
      </c>
      <c r="AE12" s="104">
        <v>20</v>
      </c>
      <c r="AF12" s="104">
        <v>20</v>
      </c>
      <c r="AG12" s="104">
        <v>20</v>
      </c>
      <c r="AH12" s="104">
        <v>20</v>
      </c>
      <c r="AI12" s="104">
        <v>20</v>
      </c>
      <c r="AJ12" s="104">
        <v>20</v>
      </c>
      <c r="AL12" s="109"/>
    </row>
    <row r="13" spans="1:38" x14ac:dyDescent="0.3">
      <c r="A13" s="98" t="s">
        <v>123</v>
      </c>
      <c r="B13" s="99" t="s">
        <v>24</v>
      </c>
      <c r="C13" s="100" t="s">
        <v>124</v>
      </c>
      <c r="D13" s="101" t="s">
        <v>47</v>
      </c>
      <c r="E13" s="101" t="s">
        <v>46</v>
      </c>
      <c r="F13" s="103" t="s">
        <v>3</v>
      </c>
      <c r="G13" s="104">
        <v>10</v>
      </c>
      <c r="H13" s="105">
        <v>1</v>
      </c>
      <c r="I13" s="105">
        <v>1</v>
      </c>
      <c r="J13" s="106">
        <v>42917</v>
      </c>
      <c r="K13" s="107">
        <v>46568</v>
      </c>
      <c r="L13" s="104">
        <v>10</v>
      </c>
      <c r="M13" s="104">
        <v>10</v>
      </c>
      <c r="N13" s="104">
        <v>10</v>
      </c>
      <c r="O13" s="104">
        <v>10</v>
      </c>
      <c r="P13" s="104">
        <v>10</v>
      </c>
      <c r="Q13" s="104">
        <v>10</v>
      </c>
      <c r="R13" s="104">
        <v>10</v>
      </c>
      <c r="S13" s="104">
        <v>10</v>
      </c>
      <c r="T13" s="104">
        <v>10</v>
      </c>
      <c r="U13" s="104">
        <v>10</v>
      </c>
      <c r="V13" s="104">
        <v>10</v>
      </c>
      <c r="W13" s="104">
        <v>10</v>
      </c>
      <c r="Y13" s="104">
        <v>20</v>
      </c>
      <c r="Z13" s="104">
        <v>20</v>
      </c>
      <c r="AA13" s="104">
        <v>20</v>
      </c>
      <c r="AB13" s="104">
        <v>20</v>
      </c>
      <c r="AC13" s="104">
        <v>20</v>
      </c>
      <c r="AD13" s="104">
        <v>20</v>
      </c>
      <c r="AE13" s="104">
        <v>20</v>
      </c>
      <c r="AF13" s="104">
        <v>20</v>
      </c>
      <c r="AG13" s="104">
        <v>20</v>
      </c>
      <c r="AH13" s="104">
        <v>20</v>
      </c>
      <c r="AI13" s="104">
        <v>20</v>
      </c>
      <c r="AJ13" s="104">
        <v>20</v>
      </c>
      <c r="AL13" s="109"/>
    </row>
    <row r="14" spans="1:38" x14ac:dyDescent="0.3">
      <c r="A14" s="98" t="s">
        <v>125</v>
      </c>
      <c r="B14" s="99" t="s">
        <v>24</v>
      </c>
      <c r="C14" s="100"/>
      <c r="D14" s="101" t="s">
        <v>126</v>
      </c>
      <c r="E14" s="101" t="s">
        <v>10</v>
      </c>
      <c r="F14" s="103" t="s">
        <v>3</v>
      </c>
      <c r="G14" s="104">
        <v>7.93</v>
      </c>
      <c r="H14" s="105" t="s">
        <v>89</v>
      </c>
      <c r="I14" s="105">
        <v>4</v>
      </c>
      <c r="J14" s="106">
        <v>32140</v>
      </c>
      <c r="K14" s="107">
        <v>46265.999988425923</v>
      </c>
      <c r="L14" s="104">
        <v>3.84</v>
      </c>
      <c r="M14" s="104">
        <v>4.1100000000000003</v>
      </c>
      <c r="N14" s="104">
        <v>8.2799999999999994</v>
      </c>
      <c r="O14" s="104">
        <v>26.35</v>
      </c>
      <c r="P14" s="104">
        <v>6.88</v>
      </c>
      <c r="Q14" s="104">
        <v>5.52</v>
      </c>
      <c r="R14" s="104">
        <v>13.32</v>
      </c>
      <c r="S14" s="104">
        <v>7.93</v>
      </c>
      <c r="T14" s="104">
        <v>13.95</v>
      </c>
      <c r="U14" s="104">
        <v>7.64</v>
      </c>
      <c r="V14" s="104">
        <v>6.21</v>
      </c>
      <c r="W14" s="104">
        <v>1.26</v>
      </c>
      <c r="Y14" s="104" t="s">
        <v>89</v>
      </c>
      <c r="Z14" s="104" t="s">
        <v>89</v>
      </c>
      <c r="AA14" s="104" t="s">
        <v>89</v>
      </c>
      <c r="AB14" s="104" t="s">
        <v>89</v>
      </c>
      <c r="AC14" s="104" t="s">
        <v>89</v>
      </c>
      <c r="AD14" s="104" t="s">
        <v>89</v>
      </c>
      <c r="AE14" s="104" t="s">
        <v>89</v>
      </c>
      <c r="AF14" s="104" t="s">
        <v>89</v>
      </c>
      <c r="AG14" s="104" t="s">
        <v>89</v>
      </c>
      <c r="AH14" s="104" t="s">
        <v>89</v>
      </c>
      <c r="AI14" s="104" t="s">
        <v>89</v>
      </c>
      <c r="AJ14" s="104" t="s">
        <v>89</v>
      </c>
      <c r="AL14" s="109"/>
    </row>
    <row r="15" spans="1:38" x14ac:dyDescent="0.3">
      <c r="A15" s="98" t="s">
        <v>127</v>
      </c>
      <c r="B15" s="99" t="s">
        <v>24</v>
      </c>
      <c r="C15" s="100" t="s">
        <v>128</v>
      </c>
      <c r="D15" s="101" t="s">
        <v>129</v>
      </c>
      <c r="E15" s="101" t="s">
        <v>58</v>
      </c>
      <c r="F15" s="103" t="s">
        <v>3</v>
      </c>
      <c r="G15" s="104">
        <v>674.7</v>
      </c>
      <c r="H15" s="105">
        <v>1</v>
      </c>
      <c r="I15" s="105">
        <v>4</v>
      </c>
      <c r="J15" s="106">
        <v>43983</v>
      </c>
      <c r="K15" s="107">
        <v>51287</v>
      </c>
      <c r="L15" s="104">
        <v>674.7</v>
      </c>
      <c r="M15" s="104">
        <v>674.7</v>
      </c>
      <c r="N15" s="104">
        <v>674.7</v>
      </c>
      <c r="O15" s="104">
        <v>674.7</v>
      </c>
      <c r="P15" s="104">
        <v>674.7</v>
      </c>
      <c r="Q15" s="104">
        <v>674.7</v>
      </c>
      <c r="R15" s="104">
        <v>674.7</v>
      </c>
      <c r="S15" s="104">
        <v>674.7</v>
      </c>
      <c r="T15" s="104">
        <v>674.7</v>
      </c>
      <c r="U15" s="104">
        <v>674.7</v>
      </c>
      <c r="V15" s="104">
        <v>674.7</v>
      </c>
      <c r="W15" s="104">
        <v>674.7</v>
      </c>
      <c r="Y15" s="104">
        <v>541.94000000000005</v>
      </c>
      <c r="Z15" s="104">
        <v>541.94000000000005</v>
      </c>
      <c r="AA15" s="104">
        <v>541.94000000000005</v>
      </c>
      <c r="AB15" s="104">
        <v>541.94000000000005</v>
      </c>
      <c r="AC15" s="104">
        <v>541.94000000000005</v>
      </c>
      <c r="AD15" s="104">
        <v>541.94000000000005</v>
      </c>
      <c r="AE15" s="104">
        <v>541.94000000000005</v>
      </c>
      <c r="AF15" s="104">
        <v>541.94000000000005</v>
      </c>
      <c r="AG15" s="104">
        <v>541.94000000000005</v>
      </c>
      <c r="AH15" s="104">
        <v>541.94000000000005</v>
      </c>
      <c r="AI15" s="104">
        <v>541.94000000000005</v>
      </c>
      <c r="AJ15" s="104">
        <v>541.94000000000005</v>
      </c>
      <c r="AL15" s="109"/>
    </row>
    <row r="16" spans="1:38" x14ac:dyDescent="0.3">
      <c r="A16" s="98" t="s">
        <v>127</v>
      </c>
      <c r="B16" s="99" t="s">
        <v>24</v>
      </c>
      <c r="C16" s="100" t="s">
        <v>128</v>
      </c>
      <c r="D16" s="101" t="s">
        <v>130</v>
      </c>
      <c r="E16" s="101" t="s">
        <v>59</v>
      </c>
      <c r="F16" s="103" t="s">
        <v>3</v>
      </c>
      <c r="G16" s="104">
        <v>673.8</v>
      </c>
      <c r="H16" s="105">
        <v>1</v>
      </c>
      <c r="I16" s="105">
        <v>4</v>
      </c>
      <c r="J16" s="106">
        <v>43952</v>
      </c>
      <c r="K16" s="107">
        <v>51256</v>
      </c>
      <c r="L16" s="104">
        <v>673.8</v>
      </c>
      <c r="M16" s="104">
        <v>673.8</v>
      </c>
      <c r="N16" s="104">
        <v>673.8</v>
      </c>
      <c r="O16" s="104">
        <v>673.8</v>
      </c>
      <c r="P16" s="104">
        <v>673.8</v>
      </c>
      <c r="Q16" s="104">
        <v>673.8</v>
      </c>
      <c r="R16" s="104">
        <v>673.8</v>
      </c>
      <c r="S16" s="104">
        <v>673.8</v>
      </c>
      <c r="T16" s="104">
        <v>673.8</v>
      </c>
      <c r="U16" s="104">
        <v>673.8</v>
      </c>
      <c r="V16" s="104">
        <v>673.8</v>
      </c>
      <c r="W16" s="104">
        <v>673.8</v>
      </c>
      <c r="Y16" s="104">
        <v>534.64</v>
      </c>
      <c r="Z16" s="104">
        <v>534.64</v>
      </c>
      <c r="AA16" s="104">
        <v>534.64</v>
      </c>
      <c r="AB16" s="104">
        <v>534.64</v>
      </c>
      <c r="AC16" s="104">
        <v>534.64</v>
      </c>
      <c r="AD16" s="104">
        <v>534.64</v>
      </c>
      <c r="AE16" s="104">
        <v>534.64</v>
      </c>
      <c r="AF16" s="104">
        <v>534.64</v>
      </c>
      <c r="AG16" s="104">
        <v>534.64</v>
      </c>
      <c r="AH16" s="104">
        <v>534.64</v>
      </c>
      <c r="AI16" s="104">
        <v>534.64</v>
      </c>
      <c r="AJ16" s="104">
        <v>534.64</v>
      </c>
      <c r="AL16" s="109"/>
    </row>
    <row r="17" spans="1:38" x14ac:dyDescent="0.3">
      <c r="A17" s="98" t="s">
        <v>127</v>
      </c>
      <c r="B17" s="99" t="s">
        <v>24</v>
      </c>
      <c r="C17" s="100" t="s">
        <v>128</v>
      </c>
      <c r="D17" s="101" t="s">
        <v>131</v>
      </c>
      <c r="E17" s="101" t="s">
        <v>60</v>
      </c>
      <c r="F17" s="103" t="s">
        <v>3</v>
      </c>
      <c r="G17" s="104">
        <v>49</v>
      </c>
      <c r="H17" s="105">
        <v>1</v>
      </c>
      <c r="I17" s="105">
        <v>4</v>
      </c>
      <c r="J17" s="106">
        <v>44013</v>
      </c>
      <c r="K17" s="107">
        <v>51317</v>
      </c>
      <c r="L17" s="104">
        <v>49</v>
      </c>
      <c r="M17" s="104">
        <v>49</v>
      </c>
      <c r="N17" s="104">
        <v>49</v>
      </c>
      <c r="O17" s="104">
        <v>49</v>
      </c>
      <c r="P17" s="104">
        <v>49</v>
      </c>
      <c r="Q17" s="104">
        <v>49</v>
      </c>
      <c r="R17" s="104">
        <v>49</v>
      </c>
      <c r="S17" s="104">
        <v>49</v>
      </c>
      <c r="T17" s="104">
        <v>49</v>
      </c>
      <c r="U17" s="104">
        <v>49</v>
      </c>
      <c r="V17" s="104">
        <v>49</v>
      </c>
      <c r="W17" s="104">
        <v>49</v>
      </c>
      <c r="Y17" s="104">
        <v>49</v>
      </c>
      <c r="Z17" s="104">
        <v>49</v>
      </c>
      <c r="AA17" s="104">
        <v>49</v>
      </c>
      <c r="AB17" s="104">
        <v>49</v>
      </c>
      <c r="AC17" s="104">
        <v>49</v>
      </c>
      <c r="AD17" s="104">
        <v>49</v>
      </c>
      <c r="AE17" s="104">
        <v>49</v>
      </c>
      <c r="AF17" s="104">
        <v>49</v>
      </c>
      <c r="AG17" s="104">
        <v>49</v>
      </c>
      <c r="AH17" s="104">
        <v>49</v>
      </c>
      <c r="AI17" s="104">
        <v>49</v>
      </c>
      <c r="AJ17" s="104">
        <v>49</v>
      </c>
      <c r="AL17" s="109"/>
    </row>
    <row r="18" spans="1:38" x14ac:dyDescent="0.3">
      <c r="A18" s="98" t="s">
        <v>127</v>
      </c>
      <c r="B18" s="99" t="s">
        <v>24</v>
      </c>
      <c r="C18" s="100" t="s">
        <v>128</v>
      </c>
      <c r="D18" s="101" t="s">
        <v>131</v>
      </c>
      <c r="E18" s="101" t="s">
        <v>61</v>
      </c>
      <c r="F18" s="103" t="s">
        <v>3</v>
      </c>
      <c r="G18" s="104">
        <v>49</v>
      </c>
      <c r="H18" s="105">
        <v>1</v>
      </c>
      <c r="I18" s="105">
        <v>4</v>
      </c>
      <c r="J18" s="106">
        <v>44013</v>
      </c>
      <c r="K18" s="107">
        <v>51317</v>
      </c>
      <c r="L18" s="104">
        <v>49</v>
      </c>
      <c r="M18" s="104">
        <v>49</v>
      </c>
      <c r="N18" s="104">
        <v>49</v>
      </c>
      <c r="O18" s="104">
        <v>49</v>
      </c>
      <c r="P18" s="104">
        <v>49</v>
      </c>
      <c r="Q18" s="104">
        <v>49</v>
      </c>
      <c r="R18" s="104">
        <v>49</v>
      </c>
      <c r="S18" s="104">
        <v>49</v>
      </c>
      <c r="T18" s="104">
        <v>49</v>
      </c>
      <c r="U18" s="104">
        <v>49</v>
      </c>
      <c r="V18" s="104">
        <v>49</v>
      </c>
      <c r="W18" s="104">
        <v>49</v>
      </c>
      <c r="Y18" s="104">
        <v>49</v>
      </c>
      <c r="Z18" s="104">
        <v>49</v>
      </c>
      <c r="AA18" s="104">
        <v>49</v>
      </c>
      <c r="AB18" s="104">
        <v>49</v>
      </c>
      <c r="AC18" s="104">
        <v>49</v>
      </c>
      <c r="AD18" s="104">
        <v>49</v>
      </c>
      <c r="AE18" s="104">
        <v>49</v>
      </c>
      <c r="AF18" s="104">
        <v>49</v>
      </c>
      <c r="AG18" s="104">
        <v>49</v>
      </c>
      <c r="AH18" s="104">
        <v>49</v>
      </c>
      <c r="AI18" s="104">
        <v>49</v>
      </c>
      <c r="AJ18" s="104">
        <v>49</v>
      </c>
      <c r="AL18" s="109"/>
    </row>
    <row r="19" spans="1:38" x14ac:dyDescent="0.3">
      <c r="A19" s="98" t="s">
        <v>127</v>
      </c>
      <c r="B19" s="99" t="s">
        <v>24</v>
      </c>
      <c r="C19" s="100" t="s">
        <v>128</v>
      </c>
      <c r="D19" s="101" t="s">
        <v>132</v>
      </c>
      <c r="E19" s="101" t="s">
        <v>62</v>
      </c>
      <c r="F19" s="103" t="s">
        <v>3</v>
      </c>
      <c r="G19" s="104">
        <v>100</v>
      </c>
      <c r="H19" s="105">
        <v>1</v>
      </c>
      <c r="I19" s="105">
        <v>1</v>
      </c>
      <c r="J19" s="106">
        <v>44197</v>
      </c>
      <c r="K19" s="107">
        <v>51501</v>
      </c>
      <c r="L19" s="104">
        <v>100</v>
      </c>
      <c r="M19" s="104">
        <v>100</v>
      </c>
      <c r="N19" s="104">
        <v>100</v>
      </c>
      <c r="O19" s="104">
        <v>100</v>
      </c>
      <c r="P19" s="104">
        <v>100</v>
      </c>
      <c r="Q19" s="104">
        <v>100</v>
      </c>
      <c r="R19" s="104">
        <v>100</v>
      </c>
      <c r="S19" s="104">
        <v>100</v>
      </c>
      <c r="T19" s="104">
        <v>100</v>
      </c>
      <c r="U19" s="104">
        <v>100</v>
      </c>
      <c r="V19" s="104">
        <v>100</v>
      </c>
      <c r="W19" s="104">
        <v>100</v>
      </c>
      <c r="Y19" s="104">
        <v>200</v>
      </c>
      <c r="Z19" s="104">
        <v>200</v>
      </c>
      <c r="AA19" s="104">
        <v>200</v>
      </c>
      <c r="AB19" s="104">
        <v>200</v>
      </c>
      <c r="AC19" s="104">
        <v>200</v>
      </c>
      <c r="AD19" s="104">
        <v>200</v>
      </c>
      <c r="AE19" s="104">
        <v>200</v>
      </c>
      <c r="AF19" s="104">
        <v>200</v>
      </c>
      <c r="AG19" s="104">
        <v>200</v>
      </c>
      <c r="AH19" s="104">
        <v>200</v>
      </c>
      <c r="AI19" s="104">
        <v>200</v>
      </c>
      <c r="AJ19" s="104">
        <v>200</v>
      </c>
      <c r="AL19" s="109"/>
    </row>
    <row r="20" spans="1:38" x14ac:dyDescent="0.3">
      <c r="A20" s="98" t="s">
        <v>133</v>
      </c>
      <c r="B20" s="99" t="s">
        <v>24</v>
      </c>
      <c r="C20" s="100" t="s">
        <v>128</v>
      </c>
      <c r="D20" s="101" t="s">
        <v>134</v>
      </c>
      <c r="E20" s="101" t="s">
        <v>70</v>
      </c>
      <c r="F20" s="103" t="s">
        <v>4</v>
      </c>
      <c r="G20" s="104">
        <v>100</v>
      </c>
      <c r="H20" s="105">
        <v>3</v>
      </c>
      <c r="I20" s="105">
        <v>1</v>
      </c>
      <c r="J20" s="106">
        <v>44378</v>
      </c>
      <c r="K20" s="107">
        <v>51591</v>
      </c>
      <c r="L20" s="104">
        <v>100</v>
      </c>
      <c r="M20" s="104">
        <v>100</v>
      </c>
      <c r="N20" s="104">
        <v>100</v>
      </c>
      <c r="O20" s="104">
        <v>100</v>
      </c>
      <c r="P20" s="104">
        <v>100</v>
      </c>
      <c r="Q20" s="104">
        <v>100</v>
      </c>
      <c r="R20" s="104">
        <v>100</v>
      </c>
      <c r="S20" s="104">
        <v>100</v>
      </c>
      <c r="T20" s="104">
        <v>100</v>
      </c>
      <c r="U20" s="104">
        <v>100</v>
      </c>
      <c r="V20" s="104">
        <v>100</v>
      </c>
      <c r="W20" s="104">
        <v>100</v>
      </c>
      <c r="Y20" s="104">
        <v>200</v>
      </c>
      <c r="Z20" s="104">
        <v>200</v>
      </c>
      <c r="AA20" s="104">
        <v>200</v>
      </c>
      <c r="AB20" s="104">
        <v>200</v>
      </c>
      <c r="AC20" s="104">
        <v>200</v>
      </c>
      <c r="AD20" s="104">
        <v>200</v>
      </c>
      <c r="AE20" s="104">
        <v>200</v>
      </c>
      <c r="AF20" s="104">
        <v>200</v>
      </c>
      <c r="AG20" s="104">
        <v>200</v>
      </c>
      <c r="AH20" s="104">
        <v>200</v>
      </c>
      <c r="AI20" s="104">
        <v>200</v>
      </c>
      <c r="AJ20" s="104">
        <v>200</v>
      </c>
      <c r="AL20" s="109"/>
    </row>
    <row r="21" spans="1:38" x14ac:dyDescent="0.3">
      <c r="A21" s="98" t="s">
        <v>135</v>
      </c>
      <c r="B21" s="99" t="s">
        <v>24</v>
      </c>
      <c r="C21" s="100" t="s">
        <v>128</v>
      </c>
      <c r="D21" s="101" t="s">
        <v>136</v>
      </c>
      <c r="E21" s="101" t="s">
        <v>137</v>
      </c>
      <c r="F21" s="103" t="s">
        <v>4</v>
      </c>
      <c r="G21" s="104">
        <v>40</v>
      </c>
      <c r="H21" s="105">
        <v>3</v>
      </c>
      <c r="I21" s="105">
        <v>1</v>
      </c>
      <c r="J21" s="106">
        <v>45444</v>
      </c>
      <c r="K21" s="107">
        <v>51470</v>
      </c>
      <c r="L21" s="104">
        <v>40</v>
      </c>
      <c r="M21" s="104">
        <v>40</v>
      </c>
      <c r="N21" s="104">
        <v>40</v>
      </c>
      <c r="O21" s="104">
        <v>40</v>
      </c>
      <c r="P21" s="104">
        <v>40</v>
      </c>
      <c r="Q21" s="104">
        <v>40</v>
      </c>
      <c r="R21" s="104">
        <v>40</v>
      </c>
      <c r="S21" s="104">
        <v>40</v>
      </c>
      <c r="T21" s="104">
        <v>40</v>
      </c>
      <c r="U21" s="104">
        <v>40</v>
      </c>
      <c r="V21" s="104">
        <v>40</v>
      </c>
      <c r="W21" s="104">
        <v>40</v>
      </c>
      <c r="Y21" s="104">
        <v>80</v>
      </c>
      <c r="Z21" s="104">
        <v>80</v>
      </c>
      <c r="AA21" s="104">
        <v>80</v>
      </c>
      <c r="AB21" s="104">
        <v>80</v>
      </c>
      <c r="AC21" s="104">
        <v>80</v>
      </c>
      <c r="AD21" s="104">
        <v>80</v>
      </c>
      <c r="AE21" s="104">
        <v>80</v>
      </c>
      <c r="AF21" s="104">
        <v>80</v>
      </c>
      <c r="AG21" s="104">
        <v>80</v>
      </c>
      <c r="AH21" s="104">
        <v>80</v>
      </c>
      <c r="AI21" s="104">
        <v>80</v>
      </c>
      <c r="AJ21" s="104">
        <v>80</v>
      </c>
      <c r="AL21" s="109"/>
    </row>
    <row r="22" spans="1:38" x14ac:dyDescent="0.3">
      <c r="A22" s="98" t="s">
        <v>135</v>
      </c>
      <c r="B22" s="99" t="s">
        <v>24</v>
      </c>
      <c r="C22" s="100" t="s">
        <v>128</v>
      </c>
      <c r="D22" s="101" t="s">
        <v>138</v>
      </c>
      <c r="E22" s="101" t="s">
        <v>63</v>
      </c>
      <c r="F22" s="103" t="s">
        <v>4</v>
      </c>
      <c r="G22" s="104">
        <v>10</v>
      </c>
      <c r="H22" s="105">
        <v>3</v>
      </c>
      <c r="I22" s="105">
        <v>1</v>
      </c>
      <c r="J22" s="106">
        <v>44287</v>
      </c>
      <c r="K22" s="107">
        <v>51470</v>
      </c>
      <c r="L22" s="104">
        <v>10</v>
      </c>
      <c r="M22" s="104">
        <v>10</v>
      </c>
      <c r="N22" s="104">
        <v>10</v>
      </c>
      <c r="O22" s="104">
        <v>10</v>
      </c>
      <c r="P22" s="104">
        <v>10</v>
      </c>
      <c r="Q22" s="104">
        <v>10</v>
      </c>
      <c r="R22" s="104">
        <v>10</v>
      </c>
      <c r="S22" s="104">
        <v>10</v>
      </c>
      <c r="T22" s="104">
        <v>10</v>
      </c>
      <c r="U22" s="104">
        <v>10</v>
      </c>
      <c r="V22" s="104">
        <v>10</v>
      </c>
      <c r="W22" s="104">
        <v>10</v>
      </c>
      <c r="Y22" s="104">
        <v>20</v>
      </c>
      <c r="Z22" s="104">
        <v>20</v>
      </c>
      <c r="AA22" s="104">
        <v>20</v>
      </c>
      <c r="AB22" s="104">
        <v>20</v>
      </c>
      <c r="AC22" s="104">
        <v>20</v>
      </c>
      <c r="AD22" s="104">
        <v>20</v>
      </c>
      <c r="AE22" s="104">
        <v>20</v>
      </c>
      <c r="AF22" s="104">
        <v>20</v>
      </c>
      <c r="AG22" s="104">
        <v>20</v>
      </c>
      <c r="AH22" s="104">
        <v>20</v>
      </c>
      <c r="AI22" s="104">
        <v>20</v>
      </c>
      <c r="AJ22" s="104">
        <v>20</v>
      </c>
      <c r="AL22" s="109"/>
    </row>
    <row r="23" spans="1:38" x14ac:dyDescent="0.3">
      <c r="A23" s="98" t="s">
        <v>135</v>
      </c>
      <c r="B23" s="99" t="s">
        <v>24</v>
      </c>
      <c r="C23" s="100" t="s">
        <v>128</v>
      </c>
      <c r="D23" s="101" t="s">
        <v>139</v>
      </c>
      <c r="E23" s="101" t="s">
        <v>66</v>
      </c>
      <c r="F23" s="103" t="s">
        <v>4</v>
      </c>
      <c r="G23" s="104">
        <v>11</v>
      </c>
      <c r="H23" s="105">
        <v>3</v>
      </c>
      <c r="I23" s="105">
        <v>1</v>
      </c>
      <c r="J23" s="106">
        <v>44348</v>
      </c>
      <c r="K23" s="107">
        <v>51501</v>
      </c>
      <c r="L23" s="104">
        <v>11</v>
      </c>
      <c r="M23" s="104">
        <v>11</v>
      </c>
      <c r="N23" s="104">
        <v>11</v>
      </c>
      <c r="O23" s="104">
        <v>11</v>
      </c>
      <c r="P23" s="104">
        <v>11</v>
      </c>
      <c r="Q23" s="104">
        <v>11</v>
      </c>
      <c r="R23" s="104">
        <v>11</v>
      </c>
      <c r="S23" s="104">
        <v>11</v>
      </c>
      <c r="T23" s="104">
        <v>11</v>
      </c>
      <c r="U23" s="104">
        <v>11</v>
      </c>
      <c r="V23" s="104">
        <v>11</v>
      </c>
      <c r="W23" s="104">
        <v>11</v>
      </c>
      <c r="Y23" s="104">
        <v>22</v>
      </c>
      <c r="Z23" s="104">
        <v>22</v>
      </c>
      <c r="AA23" s="104">
        <v>22</v>
      </c>
      <c r="AB23" s="104">
        <v>22</v>
      </c>
      <c r="AC23" s="104">
        <v>22</v>
      </c>
      <c r="AD23" s="104">
        <v>22</v>
      </c>
      <c r="AE23" s="104">
        <v>22</v>
      </c>
      <c r="AF23" s="104">
        <v>22</v>
      </c>
      <c r="AG23" s="104">
        <v>22</v>
      </c>
      <c r="AH23" s="104">
        <v>22</v>
      </c>
      <c r="AI23" s="104">
        <v>22</v>
      </c>
      <c r="AJ23" s="104">
        <v>22</v>
      </c>
      <c r="AL23" s="109"/>
    </row>
    <row r="24" spans="1:38" x14ac:dyDescent="0.3">
      <c r="A24" s="98" t="s">
        <v>135</v>
      </c>
      <c r="B24" s="99" t="s">
        <v>24</v>
      </c>
      <c r="C24" s="100" t="s">
        <v>128</v>
      </c>
      <c r="D24" s="101" t="s">
        <v>140</v>
      </c>
      <c r="E24" s="101" t="s">
        <v>137</v>
      </c>
      <c r="F24" s="103" t="s">
        <v>4</v>
      </c>
      <c r="G24" s="104">
        <v>5</v>
      </c>
      <c r="H24" s="105">
        <v>3</v>
      </c>
      <c r="I24" s="105">
        <v>1</v>
      </c>
      <c r="J24" s="106">
        <v>45444</v>
      </c>
      <c r="K24" s="107">
        <v>51591</v>
      </c>
      <c r="L24" s="104">
        <v>5</v>
      </c>
      <c r="M24" s="104">
        <v>5</v>
      </c>
      <c r="N24" s="104">
        <v>5</v>
      </c>
      <c r="O24" s="104">
        <v>5</v>
      </c>
      <c r="P24" s="104">
        <v>5</v>
      </c>
      <c r="Q24" s="104">
        <v>5</v>
      </c>
      <c r="R24" s="104">
        <v>5</v>
      </c>
      <c r="S24" s="104">
        <v>5</v>
      </c>
      <c r="T24" s="104">
        <v>5</v>
      </c>
      <c r="U24" s="104">
        <v>5</v>
      </c>
      <c r="V24" s="104">
        <v>5</v>
      </c>
      <c r="W24" s="104">
        <v>5</v>
      </c>
      <c r="Y24" s="104">
        <v>10</v>
      </c>
      <c r="Z24" s="104">
        <v>10</v>
      </c>
      <c r="AA24" s="104">
        <v>10</v>
      </c>
      <c r="AB24" s="104">
        <v>10</v>
      </c>
      <c r="AC24" s="104">
        <v>10</v>
      </c>
      <c r="AD24" s="104">
        <v>10</v>
      </c>
      <c r="AE24" s="104">
        <v>10</v>
      </c>
      <c r="AF24" s="104">
        <v>10</v>
      </c>
      <c r="AG24" s="104">
        <v>10</v>
      </c>
      <c r="AH24" s="104">
        <v>10</v>
      </c>
      <c r="AI24" s="104">
        <v>10</v>
      </c>
      <c r="AJ24" s="104">
        <v>10</v>
      </c>
      <c r="AL24" s="109"/>
    </row>
    <row r="25" spans="1:38" x14ac:dyDescent="0.3">
      <c r="A25" s="98" t="s">
        <v>141</v>
      </c>
      <c r="B25" s="99" t="s">
        <v>24</v>
      </c>
      <c r="C25" s="100" t="s">
        <v>142</v>
      </c>
      <c r="D25" s="101" t="s">
        <v>143</v>
      </c>
      <c r="E25" s="101" t="s">
        <v>18</v>
      </c>
      <c r="F25" s="103" t="s">
        <v>4</v>
      </c>
      <c r="G25" s="111">
        <v>19.41</v>
      </c>
      <c r="H25" s="105" t="s">
        <v>144</v>
      </c>
      <c r="I25" s="105">
        <v>4</v>
      </c>
      <c r="J25" s="106">
        <v>43831</v>
      </c>
      <c r="K25" s="107">
        <v>46387</v>
      </c>
      <c r="L25" s="111">
        <v>28.35</v>
      </c>
      <c r="M25" s="111">
        <v>22.46</v>
      </c>
      <c r="N25" s="111">
        <v>28.38</v>
      </c>
      <c r="O25" s="111">
        <v>28.33</v>
      </c>
      <c r="P25" s="111">
        <v>28.21</v>
      </c>
      <c r="Q25" s="111">
        <v>28.06</v>
      </c>
      <c r="R25" s="111">
        <v>27.46</v>
      </c>
      <c r="S25" s="111">
        <v>19.41</v>
      </c>
      <c r="T25" s="111">
        <v>19.22</v>
      </c>
      <c r="U25" s="111">
        <v>19.2</v>
      </c>
      <c r="V25" s="111">
        <v>19.239999999999998</v>
      </c>
      <c r="W25" s="111">
        <v>19.440000000000001</v>
      </c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L25" s="109"/>
    </row>
    <row r="26" spans="1:38" x14ac:dyDescent="0.3">
      <c r="A26" s="98" t="s">
        <v>145</v>
      </c>
      <c r="B26" s="99" t="s">
        <v>24</v>
      </c>
      <c r="C26" s="100" t="s">
        <v>142</v>
      </c>
      <c r="D26" s="101" t="s">
        <v>143</v>
      </c>
      <c r="E26" s="101" t="s">
        <v>71</v>
      </c>
      <c r="F26" s="103" t="s">
        <v>4</v>
      </c>
      <c r="G26" s="111">
        <v>19.61</v>
      </c>
      <c r="H26" s="105" t="s">
        <v>144</v>
      </c>
      <c r="I26" s="105">
        <v>4</v>
      </c>
      <c r="J26" s="106">
        <v>44075</v>
      </c>
      <c r="K26" s="107">
        <v>46387</v>
      </c>
      <c r="L26" s="111">
        <v>19.170000000000002</v>
      </c>
      <c r="M26" s="111">
        <v>18.8</v>
      </c>
      <c r="N26" s="111">
        <v>17.87</v>
      </c>
      <c r="O26" s="111">
        <v>18.55</v>
      </c>
      <c r="P26" s="111">
        <v>18.27</v>
      </c>
      <c r="Q26" s="111">
        <v>18.02</v>
      </c>
      <c r="R26" s="111">
        <v>18.39</v>
      </c>
      <c r="S26" s="111">
        <v>19.61</v>
      </c>
      <c r="T26" s="111">
        <v>18.64</v>
      </c>
      <c r="U26" s="111">
        <v>18.899999999999999</v>
      </c>
      <c r="V26" s="111">
        <v>15.88</v>
      </c>
      <c r="W26" s="111">
        <v>18.73</v>
      </c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L26" s="109"/>
    </row>
    <row r="27" spans="1:38" x14ac:dyDescent="0.3">
      <c r="A27" s="112"/>
      <c r="B27" s="113"/>
      <c r="C27" s="114"/>
      <c r="D27" s="112"/>
      <c r="E27" s="113"/>
      <c r="F27" s="115"/>
      <c r="G27" s="116"/>
      <c r="H27" s="113"/>
      <c r="I27" s="113"/>
      <c r="J27" s="117"/>
      <c r="K27" s="117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L27" s="109"/>
    </row>
    <row r="28" spans="1:38" x14ac:dyDescent="0.3">
      <c r="A28" s="119" t="s">
        <v>184</v>
      </c>
      <c r="B28" s="119"/>
      <c r="C28" s="119"/>
      <c r="D28" s="119" t="s">
        <v>185</v>
      </c>
      <c r="E28" s="119" t="s">
        <v>150</v>
      </c>
      <c r="F28" s="119" t="s">
        <v>6</v>
      </c>
      <c r="G28" s="119"/>
      <c r="H28" s="119"/>
      <c r="I28" s="119"/>
      <c r="J28" s="120">
        <v>45658</v>
      </c>
      <c r="K28" s="120">
        <v>46022</v>
      </c>
      <c r="L28" s="120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2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84" t="s">
        <v>89</v>
      </c>
      <c r="AL28" s="109"/>
    </row>
    <row r="29" spans="1:38" x14ac:dyDescent="0.3">
      <c r="A29" s="130"/>
      <c r="B29" s="131"/>
      <c r="C29" s="131"/>
      <c r="D29" s="132"/>
      <c r="E29" s="133"/>
      <c r="F29" s="134"/>
      <c r="G29" s="135"/>
      <c r="H29" s="136"/>
      <c r="I29" s="136"/>
      <c r="J29" s="137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18"/>
      <c r="V29" s="118"/>
      <c r="W29" s="11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L29" s="109"/>
    </row>
    <row r="30" spans="1:38" ht="53.4" x14ac:dyDescent="0.3">
      <c r="A30" s="139" t="s">
        <v>153</v>
      </c>
      <c r="B30" s="140"/>
      <c r="C30" s="140" t="s">
        <v>104</v>
      </c>
      <c r="D30" s="139" t="s">
        <v>105</v>
      </c>
      <c r="E30" s="141" t="s">
        <v>1</v>
      </c>
      <c r="F30" s="142" t="s">
        <v>21</v>
      </c>
      <c r="G30" s="142" t="s">
        <v>29</v>
      </c>
      <c r="H30" s="143" t="s">
        <v>106</v>
      </c>
      <c r="I30" s="144"/>
      <c r="J30" s="145" t="s">
        <v>147</v>
      </c>
      <c r="K30" s="145" t="s">
        <v>26</v>
      </c>
      <c r="L30" s="146" t="s">
        <v>90</v>
      </c>
      <c r="M30" s="146" t="s">
        <v>91</v>
      </c>
      <c r="N30" s="146" t="s">
        <v>92</v>
      </c>
      <c r="O30" s="146" t="s">
        <v>93</v>
      </c>
      <c r="P30" s="146" t="s">
        <v>94</v>
      </c>
      <c r="Q30" s="146" t="s">
        <v>95</v>
      </c>
      <c r="R30" s="146" t="s">
        <v>96</v>
      </c>
      <c r="S30" s="146" t="s">
        <v>97</v>
      </c>
      <c r="T30" s="146" t="s">
        <v>98</v>
      </c>
      <c r="U30" s="146" t="s">
        <v>99</v>
      </c>
      <c r="V30" s="146" t="s">
        <v>100</v>
      </c>
      <c r="W30" s="146" t="s">
        <v>101</v>
      </c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L30" s="109"/>
    </row>
    <row r="31" spans="1:38" ht="14.4" x14ac:dyDescent="0.3">
      <c r="A31" s="148" t="s">
        <v>127</v>
      </c>
      <c r="B31" s="149" t="s">
        <v>24</v>
      </c>
      <c r="C31" s="150" t="s">
        <v>154</v>
      </c>
      <c r="D31" s="151" t="s">
        <v>155</v>
      </c>
      <c r="E31" s="152" t="s">
        <v>156</v>
      </c>
      <c r="F31" s="153" t="s">
        <v>3</v>
      </c>
      <c r="G31" s="154">
        <v>5</v>
      </c>
      <c r="H31" s="155"/>
      <c r="I31" s="155"/>
      <c r="J31" s="156">
        <v>43040</v>
      </c>
      <c r="K31" s="156">
        <v>46872</v>
      </c>
      <c r="L31" s="157">
        <v>5</v>
      </c>
      <c r="M31" s="153">
        <v>5</v>
      </c>
      <c r="N31" s="153">
        <v>5</v>
      </c>
      <c r="O31" s="153">
        <v>5</v>
      </c>
      <c r="P31" s="153">
        <v>5</v>
      </c>
      <c r="Q31" s="153">
        <v>5</v>
      </c>
      <c r="R31" s="153">
        <v>5</v>
      </c>
      <c r="S31" s="153">
        <v>5</v>
      </c>
      <c r="T31" s="153">
        <v>5</v>
      </c>
      <c r="U31" s="153">
        <v>5</v>
      </c>
      <c r="V31" s="153">
        <v>5</v>
      </c>
      <c r="W31" s="153">
        <v>5</v>
      </c>
    </row>
    <row r="32" spans="1:38" ht="14.4" x14ac:dyDescent="0.3">
      <c r="A32" s="148" t="s">
        <v>127</v>
      </c>
      <c r="B32" s="149" t="s">
        <v>24</v>
      </c>
      <c r="C32" s="150" t="s">
        <v>154</v>
      </c>
      <c r="D32" s="151" t="s">
        <v>157</v>
      </c>
      <c r="E32" s="152" t="s">
        <v>158</v>
      </c>
      <c r="F32" s="153" t="s">
        <v>3</v>
      </c>
      <c r="G32" s="154">
        <v>5</v>
      </c>
      <c r="H32" s="155"/>
      <c r="I32" s="155"/>
      <c r="J32" s="156">
        <v>43132</v>
      </c>
      <c r="K32" s="156">
        <v>46965</v>
      </c>
      <c r="L32" s="157">
        <v>5</v>
      </c>
      <c r="M32" s="157">
        <v>5</v>
      </c>
      <c r="N32" s="157">
        <v>5</v>
      </c>
      <c r="O32" s="157">
        <v>5</v>
      </c>
      <c r="P32" s="157">
        <v>5</v>
      </c>
      <c r="Q32" s="157">
        <v>5</v>
      </c>
      <c r="R32" s="157">
        <v>5</v>
      </c>
      <c r="S32" s="157">
        <v>5</v>
      </c>
      <c r="T32" s="157">
        <v>5</v>
      </c>
      <c r="U32" s="157">
        <v>5</v>
      </c>
      <c r="V32" s="157">
        <v>5</v>
      </c>
      <c r="W32" s="157">
        <v>5</v>
      </c>
    </row>
    <row r="33" spans="1:36" ht="14.4" x14ac:dyDescent="0.3">
      <c r="A33" s="148" t="s">
        <v>127</v>
      </c>
      <c r="B33" s="149" t="s">
        <v>24</v>
      </c>
      <c r="C33" s="150" t="s">
        <v>154</v>
      </c>
      <c r="D33" s="151" t="s">
        <v>159</v>
      </c>
      <c r="E33" s="152" t="s">
        <v>160</v>
      </c>
      <c r="F33" s="153" t="s">
        <v>3</v>
      </c>
      <c r="G33" s="154">
        <v>25</v>
      </c>
      <c r="H33" s="155"/>
      <c r="I33" s="155"/>
      <c r="J33" s="156">
        <v>43556</v>
      </c>
      <c r="K33" s="156">
        <v>47208</v>
      </c>
      <c r="L33" s="157">
        <v>25</v>
      </c>
      <c r="M33" s="157">
        <v>25</v>
      </c>
      <c r="N33" s="157">
        <v>25</v>
      </c>
      <c r="O33" s="157">
        <v>25</v>
      </c>
      <c r="P33" s="157">
        <v>25</v>
      </c>
      <c r="Q33" s="157">
        <v>25</v>
      </c>
      <c r="R33" s="157">
        <v>25</v>
      </c>
      <c r="S33" s="157">
        <v>25</v>
      </c>
      <c r="T33" s="157">
        <v>25</v>
      </c>
      <c r="U33" s="157">
        <v>25</v>
      </c>
      <c r="V33" s="157">
        <v>25</v>
      </c>
      <c r="W33" s="157">
        <v>25</v>
      </c>
    </row>
    <row r="34" spans="1:36" ht="14.4" x14ac:dyDescent="0.3">
      <c r="A34" s="148" t="s">
        <v>127</v>
      </c>
      <c r="B34" s="149" t="s">
        <v>24</v>
      </c>
      <c r="C34" s="150" t="s">
        <v>154</v>
      </c>
      <c r="D34" s="151" t="s">
        <v>161</v>
      </c>
      <c r="E34" s="152" t="s">
        <v>162</v>
      </c>
      <c r="F34" s="153" t="s">
        <v>3</v>
      </c>
      <c r="G34" s="154">
        <v>15</v>
      </c>
      <c r="H34" s="155"/>
      <c r="I34" s="155"/>
      <c r="J34" s="156">
        <v>43891</v>
      </c>
      <c r="K34" s="156">
        <v>11017</v>
      </c>
      <c r="L34" s="157">
        <v>15</v>
      </c>
      <c r="M34" s="157">
        <v>15</v>
      </c>
      <c r="N34" s="157">
        <v>15</v>
      </c>
      <c r="O34" s="157">
        <v>15</v>
      </c>
      <c r="P34" s="157">
        <v>15</v>
      </c>
      <c r="Q34" s="157">
        <v>15</v>
      </c>
      <c r="R34" s="157">
        <v>15</v>
      </c>
      <c r="S34" s="157">
        <v>15</v>
      </c>
      <c r="T34" s="157">
        <v>15</v>
      </c>
      <c r="U34" s="157">
        <v>15</v>
      </c>
      <c r="V34" s="157">
        <v>15</v>
      </c>
      <c r="W34" s="157">
        <v>15</v>
      </c>
    </row>
    <row r="35" spans="1:36" ht="14.4" x14ac:dyDescent="0.3">
      <c r="A35" s="148" t="s">
        <v>127</v>
      </c>
      <c r="B35" s="149" t="s">
        <v>24</v>
      </c>
      <c r="C35" s="150" t="s">
        <v>163</v>
      </c>
      <c r="D35" s="151" t="s">
        <v>164</v>
      </c>
      <c r="E35" s="152" t="s">
        <v>165</v>
      </c>
      <c r="F35" s="153" t="s">
        <v>3</v>
      </c>
      <c r="G35" s="154">
        <v>20</v>
      </c>
      <c r="H35" s="155"/>
      <c r="I35" s="155"/>
      <c r="J35" s="156">
        <v>42705</v>
      </c>
      <c r="K35" s="156">
        <v>46507</v>
      </c>
      <c r="L35" s="157">
        <v>20</v>
      </c>
      <c r="M35" s="157">
        <v>20</v>
      </c>
      <c r="N35" s="157">
        <v>20</v>
      </c>
      <c r="O35" s="157">
        <v>20</v>
      </c>
      <c r="P35" s="157">
        <v>20</v>
      </c>
      <c r="Q35" s="157">
        <v>20</v>
      </c>
      <c r="R35" s="157">
        <v>20</v>
      </c>
      <c r="S35" s="157">
        <v>20</v>
      </c>
      <c r="T35" s="157">
        <v>20</v>
      </c>
      <c r="U35" s="157">
        <v>20</v>
      </c>
      <c r="V35" s="157">
        <v>20</v>
      </c>
      <c r="W35" s="157">
        <v>20</v>
      </c>
    </row>
    <row r="36" spans="1:36" ht="14.4" x14ac:dyDescent="0.3">
      <c r="A36" s="148" t="s">
        <v>166</v>
      </c>
      <c r="B36" s="149" t="s">
        <v>24</v>
      </c>
      <c r="C36" s="150" t="s">
        <v>167</v>
      </c>
      <c r="D36" s="151" t="s">
        <v>168</v>
      </c>
      <c r="E36" s="152" t="s">
        <v>150</v>
      </c>
      <c r="F36" s="153" t="s">
        <v>3</v>
      </c>
      <c r="G36" s="154">
        <v>5</v>
      </c>
      <c r="H36" s="161"/>
      <c r="I36" s="161"/>
      <c r="J36" s="156">
        <v>44531</v>
      </c>
      <c r="K36" s="156">
        <v>49673</v>
      </c>
      <c r="L36" s="157">
        <v>4.3</v>
      </c>
      <c r="M36" s="157">
        <v>4.26</v>
      </c>
      <c r="N36" s="157">
        <v>4.6500000000000004</v>
      </c>
      <c r="O36" s="157">
        <v>4.66</v>
      </c>
      <c r="P36" s="157">
        <v>4.8099999999999996</v>
      </c>
      <c r="Q36" s="157">
        <v>4.8499999999999996</v>
      </c>
      <c r="R36" s="157">
        <v>4.9400000000000004</v>
      </c>
      <c r="S36" s="157">
        <v>5</v>
      </c>
      <c r="T36" s="157">
        <v>4.99</v>
      </c>
      <c r="U36" s="157">
        <v>4.71</v>
      </c>
      <c r="V36" s="157">
        <v>4.6399999999999997</v>
      </c>
      <c r="W36" s="157">
        <v>4.07</v>
      </c>
    </row>
    <row r="37" spans="1:36" ht="14.4" x14ac:dyDescent="0.3">
      <c r="A37" s="148" t="s">
        <v>169</v>
      </c>
      <c r="B37" s="149" t="s">
        <v>24</v>
      </c>
      <c r="C37" s="150" t="s">
        <v>170</v>
      </c>
      <c r="D37" s="151" t="s">
        <v>186</v>
      </c>
      <c r="E37" s="152" t="s">
        <v>172</v>
      </c>
      <c r="F37" s="153" t="s">
        <v>4</v>
      </c>
      <c r="G37" s="154">
        <v>10.08</v>
      </c>
      <c r="H37" s="161"/>
      <c r="I37" s="161"/>
      <c r="J37" s="156">
        <v>44562</v>
      </c>
      <c r="K37" s="156">
        <v>47999</v>
      </c>
      <c r="L37" s="157">
        <v>9.9209999999999994</v>
      </c>
      <c r="M37" s="157">
        <v>8.7810000000000006</v>
      </c>
      <c r="N37" s="157">
        <v>8.4960000000000004</v>
      </c>
      <c r="O37" s="157">
        <v>8.5730000000000004</v>
      </c>
      <c r="P37" s="157">
        <v>8.5830000000000002</v>
      </c>
      <c r="Q37" s="157">
        <v>12.06</v>
      </c>
      <c r="R37" s="157">
        <v>13.571999999999999</v>
      </c>
      <c r="S37" s="157">
        <v>13.667</v>
      </c>
      <c r="T37" s="157">
        <v>11.731</v>
      </c>
      <c r="U37" s="157">
        <v>10.025</v>
      </c>
      <c r="V37" s="157">
        <v>9.5489999999999995</v>
      </c>
      <c r="W37" s="157">
        <v>10.257</v>
      </c>
    </row>
    <row r="40" spans="1:36" x14ac:dyDescent="0.3">
      <c r="F40" s="162" t="s">
        <v>187</v>
      </c>
      <c r="G40" s="163">
        <v>1</v>
      </c>
      <c r="H40" s="164" t="s">
        <v>174</v>
      </c>
      <c r="K40" s="165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</row>
    <row r="41" spans="1:36" x14ac:dyDescent="0.3">
      <c r="F41" s="84" t="s">
        <v>175</v>
      </c>
      <c r="G41" s="84">
        <v>1.0509999999999999</v>
      </c>
      <c r="K41" s="167" t="s">
        <v>176</v>
      </c>
      <c r="L41" s="168">
        <f t="shared" ref="L41:W41" si="0">SUM(L$4:L$26)+(SUM(L$28)*$G$40)</f>
        <v>2069.54</v>
      </c>
      <c r="M41" s="168">
        <f t="shared" si="0"/>
        <v>2063.5500000000002</v>
      </c>
      <c r="N41" s="168">
        <f t="shared" si="0"/>
        <v>2046.71</v>
      </c>
      <c r="O41" s="168">
        <f t="shared" si="0"/>
        <v>2065.41</v>
      </c>
      <c r="P41" s="168">
        <f t="shared" si="0"/>
        <v>2045.54</v>
      </c>
      <c r="Q41" s="168">
        <f t="shared" si="0"/>
        <v>2043.78</v>
      </c>
      <c r="R41" s="168">
        <f t="shared" si="0"/>
        <v>2051.35</v>
      </c>
      <c r="S41" s="168">
        <f t="shared" si="0"/>
        <v>2039.13</v>
      </c>
      <c r="T41" s="168">
        <f t="shared" si="0"/>
        <v>2043.9900000000002</v>
      </c>
      <c r="U41" s="168">
        <f t="shared" si="0"/>
        <v>2037.92</v>
      </c>
      <c r="V41" s="168">
        <f t="shared" si="0"/>
        <v>2033.51</v>
      </c>
      <c r="W41" s="168">
        <f t="shared" si="0"/>
        <v>2031.6100000000001</v>
      </c>
      <c r="X41" s="169" t="s">
        <v>177</v>
      </c>
      <c r="Y41" s="168">
        <f t="shared" ref="Y41:AJ41" si="1">SUM(Y4:Y35)</f>
        <v>2028.2600000000002</v>
      </c>
      <c r="Z41" s="168">
        <f t="shared" si="1"/>
        <v>2028.2600000000002</v>
      </c>
      <c r="AA41" s="168">
        <f t="shared" si="1"/>
        <v>2028.2600000000002</v>
      </c>
      <c r="AB41" s="168">
        <f t="shared" si="1"/>
        <v>2028.2600000000002</v>
      </c>
      <c r="AC41" s="168">
        <f t="shared" si="1"/>
        <v>2028.2600000000002</v>
      </c>
      <c r="AD41" s="168">
        <f t="shared" si="1"/>
        <v>2028.2600000000002</v>
      </c>
      <c r="AE41" s="168">
        <f t="shared" si="1"/>
        <v>2028.2600000000002</v>
      </c>
      <c r="AF41" s="168">
        <f t="shared" si="1"/>
        <v>2028.2600000000002</v>
      </c>
      <c r="AG41" s="168">
        <f t="shared" si="1"/>
        <v>2028.2600000000002</v>
      </c>
      <c r="AH41" s="168">
        <f t="shared" si="1"/>
        <v>2028.2600000000002</v>
      </c>
      <c r="AI41" s="168">
        <f t="shared" si="1"/>
        <v>2028.2600000000002</v>
      </c>
      <c r="AJ41" s="168">
        <f t="shared" si="1"/>
        <v>2028.2600000000002</v>
      </c>
    </row>
    <row r="42" spans="1:36" ht="53.4" x14ac:dyDescent="0.3">
      <c r="K42" s="170" t="s">
        <v>178</v>
      </c>
      <c r="L42" s="171">
        <f>SUM(L31:L37)*$G$41</f>
        <v>88.516271000000003</v>
      </c>
      <c r="M42" s="171">
        <f t="shared" ref="M42:W42" si="2">SUM(M31:M37)*$G$41</f>
        <v>87.276091000000008</v>
      </c>
      <c r="N42" s="171">
        <f t="shared" si="2"/>
        <v>87.386445999999992</v>
      </c>
      <c r="O42" s="171">
        <f t="shared" si="2"/>
        <v>87.477883000000006</v>
      </c>
      <c r="P42" s="171">
        <f t="shared" si="2"/>
        <v>87.646042999999992</v>
      </c>
      <c r="Q42" s="171">
        <f t="shared" si="2"/>
        <v>91.342409999999987</v>
      </c>
      <c r="R42" s="171">
        <f t="shared" si="2"/>
        <v>93.026111999999998</v>
      </c>
      <c r="S42" s="171">
        <f t="shared" si="2"/>
        <v>93.189016999999993</v>
      </c>
      <c r="T42" s="171">
        <f t="shared" si="2"/>
        <v>91.143770999999987</v>
      </c>
      <c r="U42" s="171">
        <f t="shared" si="2"/>
        <v>89.056484999999995</v>
      </c>
      <c r="V42" s="171">
        <f t="shared" si="2"/>
        <v>88.482638999999992</v>
      </c>
      <c r="W42" s="171">
        <f t="shared" si="2"/>
        <v>88.627676999999991</v>
      </c>
      <c r="X42" s="169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</row>
    <row r="43" spans="1:36" x14ac:dyDescent="0.3">
      <c r="F43" s="175" t="s">
        <v>180</v>
      </c>
      <c r="G43" s="86" t="s">
        <v>3</v>
      </c>
      <c r="H43" s="176">
        <f>SUMIF($F$4:$F$26, $G43,S$4:S$26)</f>
        <v>1785.55</v>
      </c>
      <c r="K43" s="170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73" t="s">
        <v>179</v>
      </c>
      <c r="Y43" s="174">
        <f t="shared" ref="Y43:AJ43" si="3">SUMIF($H$4:$H$28, 1, Y$4:Y$28)</f>
        <v>1656.2600000000002</v>
      </c>
      <c r="Z43" s="174">
        <f t="shared" si="3"/>
        <v>1656.2600000000002</v>
      </c>
      <c r="AA43" s="174">
        <f t="shared" si="3"/>
        <v>1656.2600000000002</v>
      </c>
      <c r="AB43" s="174">
        <f t="shared" si="3"/>
        <v>1656.2600000000002</v>
      </c>
      <c r="AC43" s="174">
        <f t="shared" si="3"/>
        <v>1656.2600000000002</v>
      </c>
      <c r="AD43" s="174">
        <f t="shared" si="3"/>
        <v>1656.2600000000002</v>
      </c>
      <c r="AE43" s="174">
        <f t="shared" si="3"/>
        <v>1656.2600000000002</v>
      </c>
      <c r="AF43" s="174">
        <f t="shared" si="3"/>
        <v>1656.2600000000002</v>
      </c>
      <c r="AG43" s="174">
        <f t="shared" si="3"/>
        <v>1656.2600000000002</v>
      </c>
      <c r="AH43" s="174">
        <f t="shared" si="3"/>
        <v>1656.2600000000002</v>
      </c>
      <c r="AI43" s="174">
        <f t="shared" si="3"/>
        <v>1656.2600000000002</v>
      </c>
      <c r="AJ43" s="174">
        <f t="shared" si="3"/>
        <v>1656.2600000000002</v>
      </c>
    </row>
    <row r="44" spans="1:36" x14ac:dyDescent="0.3">
      <c r="G44" s="86" t="s">
        <v>4</v>
      </c>
      <c r="H44" s="176">
        <f t="shared" ref="H44:H45" si="4">SUMIF($F$4:$F$26, $G44,S$4:S$26)</f>
        <v>253.57999999999998</v>
      </c>
      <c r="J44" s="177" t="s">
        <v>181</v>
      </c>
      <c r="K44" s="170" t="s">
        <v>3</v>
      </c>
      <c r="L44" s="176">
        <f>SUMIF($F$31:$F$37, $K$44,L$31:L$37)*$G$41</f>
        <v>78.089299999999994</v>
      </c>
      <c r="M44" s="176">
        <f t="shared" ref="M44:W44" si="5">SUMIF($F$31:$F$37, $K$44,M$31:M$37)*$G$41</f>
        <v>78.047259999999994</v>
      </c>
      <c r="N44" s="176">
        <f t="shared" si="5"/>
        <v>78.457149999999999</v>
      </c>
      <c r="O44" s="176">
        <f t="shared" si="5"/>
        <v>78.467659999999995</v>
      </c>
      <c r="P44" s="176">
        <f t="shared" si="5"/>
        <v>78.625309999999999</v>
      </c>
      <c r="Q44" s="176">
        <f t="shared" si="5"/>
        <v>78.667349999999985</v>
      </c>
      <c r="R44" s="176">
        <f t="shared" si="5"/>
        <v>78.761939999999996</v>
      </c>
      <c r="S44" s="176">
        <f t="shared" si="5"/>
        <v>78.824999999999989</v>
      </c>
      <c r="T44" s="176">
        <f t="shared" si="5"/>
        <v>78.814489999999992</v>
      </c>
      <c r="U44" s="176">
        <f t="shared" si="5"/>
        <v>78.520209999999992</v>
      </c>
      <c r="V44" s="176">
        <f t="shared" si="5"/>
        <v>78.446640000000002</v>
      </c>
      <c r="W44" s="176">
        <f t="shared" si="5"/>
        <v>77.84756999999999</v>
      </c>
      <c r="X44" s="173" t="s">
        <v>182</v>
      </c>
      <c r="Y44" s="174">
        <f t="shared" ref="Y44:AJ44" si="6">SUMIF($H$4:$H$25, 2, Y$4:Y$28)</f>
        <v>0</v>
      </c>
      <c r="Z44" s="174">
        <f t="shared" si="6"/>
        <v>0</v>
      </c>
      <c r="AA44" s="174">
        <f t="shared" si="6"/>
        <v>0</v>
      </c>
      <c r="AB44" s="174">
        <f t="shared" si="6"/>
        <v>0</v>
      </c>
      <c r="AC44" s="174">
        <f t="shared" si="6"/>
        <v>0</v>
      </c>
      <c r="AD44" s="174">
        <f t="shared" si="6"/>
        <v>0</v>
      </c>
      <c r="AE44" s="174">
        <f t="shared" si="6"/>
        <v>0</v>
      </c>
      <c r="AF44" s="174">
        <f t="shared" si="6"/>
        <v>0</v>
      </c>
      <c r="AG44" s="174">
        <f t="shared" si="6"/>
        <v>0</v>
      </c>
      <c r="AH44" s="174">
        <f t="shared" si="6"/>
        <v>0</v>
      </c>
      <c r="AI44" s="174">
        <f t="shared" si="6"/>
        <v>0</v>
      </c>
      <c r="AJ44" s="174">
        <f t="shared" si="6"/>
        <v>0</v>
      </c>
    </row>
    <row r="45" spans="1:36" ht="26.7" customHeight="1" x14ac:dyDescent="0.3">
      <c r="G45" s="86" t="s">
        <v>6</v>
      </c>
      <c r="H45" s="176">
        <f t="shared" si="4"/>
        <v>0</v>
      </c>
      <c r="J45" s="177"/>
      <c r="K45" s="170" t="s">
        <v>4</v>
      </c>
      <c r="L45" s="176">
        <f>SUMIF($F$31:$F$37, $K$45,L$31:L$37)*$G$41</f>
        <v>10.426970999999998</v>
      </c>
      <c r="M45" s="176">
        <f t="shared" ref="M45:W45" si="7">SUMIF($F$31:$F$37, $K$45,M$31:M$37)*$G$41</f>
        <v>9.2288309999999996</v>
      </c>
      <c r="N45" s="176">
        <f t="shared" si="7"/>
        <v>8.9292960000000008</v>
      </c>
      <c r="O45" s="176">
        <f t="shared" si="7"/>
        <v>9.0102229999999999</v>
      </c>
      <c r="P45" s="176">
        <f t="shared" si="7"/>
        <v>9.0207329999999999</v>
      </c>
      <c r="Q45" s="176">
        <f t="shared" si="7"/>
        <v>12.67506</v>
      </c>
      <c r="R45" s="176">
        <f t="shared" si="7"/>
        <v>14.264171999999999</v>
      </c>
      <c r="S45" s="176">
        <f t="shared" si="7"/>
        <v>14.364016999999999</v>
      </c>
      <c r="T45" s="176">
        <f t="shared" si="7"/>
        <v>12.329281</v>
      </c>
      <c r="U45" s="176">
        <f t="shared" si="7"/>
        <v>10.536275</v>
      </c>
      <c r="V45" s="176">
        <f t="shared" si="7"/>
        <v>10.035998999999999</v>
      </c>
      <c r="W45" s="176">
        <f t="shared" si="7"/>
        <v>10.780106999999999</v>
      </c>
      <c r="X45" s="173" t="s">
        <v>183</v>
      </c>
      <c r="Y45" s="174">
        <f t="shared" ref="Y45:AJ45" si="8">SUMIF($H$4:$H$28, 3, Y$4:Y$28)</f>
        <v>372</v>
      </c>
      <c r="Z45" s="174">
        <f t="shared" si="8"/>
        <v>372</v>
      </c>
      <c r="AA45" s="174">
        <f t="shared" si="8"/>
        <v>372</v>
      </c>
      <c r="AB45" s="174">
        <f t="shared" si="8"/>
        <v>372</v>
      </c>
      <c r="AC45" s="174">
        <f t="shared" si="8"/>
        <v>372</v>
      </c>
      <c r="AD45" s="174">
        <f t="shared" si="8"/>
        <v>372</v>
      </c>
      <c r="AE45" s="174">
        <f t="shared" si="8"/>
        <v>372</v>
      </c>
      <c r="AF45" s="174">
        <f t="shared" si="8"/>
        <v>372</v>
      </c>
      <c r="AG45" s="174">
        <f t="shared" si="8"/>
        <v>372</v>
      </c>
      <c r="AH45" s="174">
        <f t="shared" si="8"/>
        <v>372</v>
      </c>
      <c r="AI45" s="174">
        <f t="shared" si="8"/>
        <v>372</v>
      </c>
      <c r="AJ45" s="174">
        <f t="shared" si="8"/>
        <v>372</v>
      </c>
    </row>
    <row r="46" spans="1:36" x14ac:dyDescent="0.3">
      <c r="G46" s="86" t="s">
        <v>35</v>
      </c>
      <c r="H46" s="179">
        <f>SUM(H43:H45)</f>
        <v>2039.1299999999999</v>
      </c>
      <c r="J46" s="177"/>
      <c r="K46" s="170" t="s">
        <v>49</v>
      </c>
      <c r="L46" s="176">
        <f>SUMIF($F$31:$F$37, $K$46,L$31:L$37)*$G$41</f>
        <v>0</v>
      </c>
      <c r="M46" s="176">
        <f t="shared" ref="M46:W46" si="9">SUMIF($F$31:$F$37, $K$46,M$31:M$37)*$G$41</f>
        <v>0</v>
      </c>
      <c r="N46" s="176">
        <f t="shared" si="9"/>
        <v>0</v>
      </c>
      <c r="O46" s="176">
        <f t="shared" si="9"/>
        <v>0</v>
      </c>
      <c r="P46" s="176">
        <f t="shared" si="9"/>
        <v>0</v>
      </c>
      <c r="Q46" s="176">
        <f t="shared" si="9"/>
        <v>0</v>
      </c>
      <c r="R46" s="176">
        <f t="shared" si="9"/>
        <v>0</v>
      </c>
      <c r="S46" s="176">
        <f t="shared" si="9"/>
        <v>0</v>
      </c>
      <c r="T46" s="176">
        <f t="shared" si="9"/>
        <v>0</v>
      </c>
      <c r="U46" s="176">
        <f t="shared" si="9"/>
        <v>0</v>
      </c>
      <c r="V46" s="176">
        <f t="shared" si="9"/>
        <v>0</v>
      </c>
      <c r="W46" s="176">
        <f t="shared" si="9"/>
        <v>0</v>
      </c>
    </row>
    <row r="47" spans="1:36" ht="14.4" x14ac:dyDescent="0.3">
      <c r="K47" s="170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72"/>
      <c r="Y47" s="172"/>
    </row>
    <row r="48" spans="1:36" ht="14.4" x14ac:dyDescent="0.3">
      <c r="X48" s="172"/>
      <c r="Y48" s="172"/>
    </row>
  </sheetData>
  <autoFilter ref="A3:AQ37" xr:uid="{F910DFD0-0C3F-4E14-B249-495CF3BA17C6}"/>
  <mergeCells count="1">
    <mergeCell ref="J44:J46"/>
  </mergeCells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7AB05-E34E-4141-9EBE-65FA4E417ADB}">
  <dimension ref="A1:AL47"/>
  <sheetViews>
    <sheetView zoomScale="90" zoomScaleNormal="90" workbookViewId="0">
      <selection activeCell="H45" sqref="H45"/>
    </sheetView>
  </sheetViews>
  <sheetFormatPr defaultColWidth="8.6640625" defaultRowHeight="13.8" x14ac:dyDescent="0.3"/>
  <cols>
    <col min="1" max="1" width="25.5546875" style="85" customWidth="1"/>
    <col min="2" max="2" width="16.109375" style="84" customWidth="1"/>
    <col min="3" max="3" width="23.44140625" style="84" customWidth="1"/>
    <col min="4" max="4" width="40.5546875" style="84" customWidth="1"/>
    <col min="5" max="5" width="19.109375" style="84" customWidth="1"/>
    <col min="6" max="6" width="25.5546875" style="84" customWidth="1"/>
    <col min="7" max="7" width="18.109375" style="84" bestFit="1" customWidth="1"/>
    <col min="8" max="8" width="13.109375" style="86" customWidth="1"/>
    <col min="9" max="9" width="12.6640625" style="86" customWidth="1"/>
    <col min="10" max="10" width="11.109375" style="84" customWidth="1"/>
    <col min="11" max="16" width="14.5546875" style="84" customWidth="1"/>
    <col min="17" max="17" width="11.109375" style="84" customWidth="1"/>
    <col min="18" max="18" width="12.88671875" style="84" customWidth="1"/>
    <col min="19" max="19" width="12.33203125" style="84" customWidth="1"/>
    <col min="20" max="20" width="13" style="84" customWidth="1"/>
    <col min="21" max="21" width="10.44140625" style="84" customWidth="1"/>
    <col min="22" max="22" width="10.5546875" style="84" customWidth="1"/>
    <col min="23" max="23" width="10.109375" style="84" customWidth="1"/>
    <col min="24" max="24" width="16.88671875" style="84" bestFit="1" customWidth="1"/>
    <col min="25" max="25" width="11.44140625" style="84" customWidth="1"/>
    <col min="26" max="26" width="10.44140625" style="84" customWidth="1"/>
    <col min="27" max="27" width="11" style="84" customWidth="1"/>
    <col min="28" max="29" width="10.44140625" style="84" customWidth="1"/>
    <col min="30" max="30" width="12.44140625" style="84" customWidth="1"/>
    <col min="31" max="31" width="15.5546875" style="84" bestFit="1" customWidth="1"/>
    <col min="32" max="39" width="10.5546875" style="84" customWidth="1"/>
    <col min="40" max="40" width="11.44140625" style="84" customWidth="1"/>
    <col min="41" max="43" width="10.5546875" style="84" customWidth="1"/>
    <col min="44" max="16384" width="8.6640625" style="84"/>
  </cols>
  <sheetData>
    <row r="1" spans="1:38" x14ac:dyDescent="0.3">
      <c r="A1" s="84"/>
      <c r="C1" s="85"/>
      <c r="H1" s="84"/>
      <c r="I1" s="84"/>
      <c r="K1" s="86"/>
      <c r="L1" s="86"/>
      <c r="M1" s="86"/>
      <c r="N1" s="86"/>
      <c r="O1" s="86"/>
      <c r="P1" s="86"/>
      <c r="Q1" s="86"/>
      <c r="R1" s="86"/>
      <c r="S1" s="86"/>
      <c r="T1" s="86"/>
    </row>
    <row r="2" spans="1:38" x14ac:dyDescent="0.3">
      <c r="A2" s="87"/>
      <c r="B2" s="88"/>
      <c r="C2" s="89"/>
      <c r="D2" s="88"/>
      <c r="E2" s="88"/>
      <c r="F2" s="88"/>
      <c r="G2" s="88"/>
      <c r="H2" s="88"/>
      <c r="I2" s="88"/>
      <c r="J2" s="88"/>
      <c r="K2" s="90"/>
      <c r="L2" s="91" t="s">
        <v>90</v>
      </c>
      <c r="M2" s="91" t="s">
        <v>91</v>
      </c>
      <c r="N2" s="91" t="s">
        <v>92</v>
      </c>
      <c r="O2" s="91" t="s">
        <v>93</v>
      </c>
      <c r="P2" s="91" t="s">
        <v>94</v>
      </c>
      <c r="Q2" s="91" t="s">
        <v>95</v>
      </c>
      <c r="R2" s="91" t="s">
        <v>96</v>
      </c>
      <c r="S2" s="91" t="s">
        <v>97</v>
      </c>
      <c r="T2" s="91" t="s">
        <v>98</v>
      </c>
      <c r="U2" s="91" t="s">
        <v>99</v>
      </c>
      <c r="V2" s="91" t="s">
        <v>100</v>
      </c>
      <c r="W2" s="91" t="s">
        <v>101</v>
      </c>
      <c r="Y2" s="91" t="s">
        <v>90</v>
      </c>
      <c r="Z2" s="91" t="s">
        <v>91</v>
      </c>
      <c r="AA2" s="91" t="s">
        <v>92</v>
      </c>
      <c r="AB2" s="91" t="s">
        <v>93</v>
      </c>
      <c r="AC2" s="91" t="s">
        <v>94</v>
      </c>
      <c r="AD2" s="91" t="s">
        <v>95</v>
      </c>
      <c r="AE2" s="91" t="s">
        <v>96</v>
      </c>
      <c r="AF2" s="91" t="s">
        <v>97</v>
      </c>
      <c r="AG2" s="91" t="s">
        <v>98</v>
      </c>
      <c r="AH2" s="91" t="s">
        <v>99</v>
      </c>
      <c r="AI2" s="91" t="s">
        <v>100</v>
      </c>
      <c r="AJ2" s="91" t="s">
        <v>101</v>
      </c>
    </row>
    <row r="3" spans="1:38" ht="79.8" x14ac:dyDescent="0.3">
      <c r="A3" s="92" t="s">
        <v>102</v>
      </c>
      <c r="B3" s="92" t="s">
        <v>103</v>
      </c>
      <c r="C3" s="93" t="s">
        <v>104</v>
      </c>
      <c r="D3" s="94" t="s">
        <v>105</v>
      </c>
      <c r="E3" s="95" t="s">
        <v>1</v>
      </c>
      <c r="F3" s="95" t="s">
        <v>21</v>
      </c>
      <c r="G3" s="96" t="s">
        <v>29</v>
      </c>
      <c r="H3" s="96" t="s">
        <v>106</v>
      </c>
      <c r="I3" s="96" t="s">
        <v>107</v>
      </c>
      <c r="J3" s="96" t="s">
        <v>22</v>
      </c>
      <c r="K3" s="96" t="s">
        <v>26</v>
      </c>
      <c r="L3" s="96" t="s">
        <v>108</v>
      </c>
      <c r="M3" s="96" t="s">
        <v>108</v>
      </c>
      <c r="N3" s="96" t="s">
        <v>108</v>
      </c>
      <c r="O3" s="96" t="s">
        <v>108</v>
      </c>
      <c r="P3" s="95" t="s">
        <v>108</v>
      </c>
      <c r="Q3" s="95" t="s">
        <v>108</v>
      </c>
      <c r="R3" s="95" t="s">
        <v>108</v>
      </c>
      <c r="S3" s="95" t="s">
        <v>108</v>
      </c>
      <c r="T3" s="95" t="s">
        <v>108</v>
      </c>
      <c r="U3" s="95" t="s">
        <v>108</v>
      </c>
      <c r="V3" s="95" t="s">
        <v>108</v>
      </c>
      <c r="W3" s="95" t="s">
        <v>108</v>
      </c>
      <c r="X3" s="97"/>
      <c r="Y3" s="96" t="s">
        <v>109</v>
      </c>
      <c r="Z3" s="96" t="s">
        <v>109</v>
      </c>
      <c r="AA3" s="96" t="s">
        <v>109</v>
      </c>
      <c r="AB3" s="95" t="s">
        <v>109</v>
      </c>
      <c r="AC3" s="95" t="s">
        <v>109</v>
      </c>
      <c r="AD3" s="95" t="s">
        <v>109</v>
      </c>
      <c r="AE3" s="95" t="s">
        <v>109</v>
      </c>
      <c r="AF3" s="95" t="s">
        <v>109</v>
      </c>
      <c r="AG3" s="95" t="s">
        <v>109</v>
      </c>
      <c r="AH3" s="95" t="s">
        <v>109</v>
      </c>
      <c r="AI3" s="95" t="s">
        <v>109</v>
      </c>
      <c r="AJ3" s="96" t="s">
        <v>109</v>
      </c>
    </row>
    <row r="4" spans="1:38" x14ac:dyDescent="0.3">
      <c r="A4" s="98" t="s">
        <v>110</v>
      </c>
      <c r="B4" s="99" t="s">
        <v>24</v>
      </c>
      <c r="C4" s="100"/>
      <c r="D4" s="101" t="s">
        <v>111</v>
      </c>
      <c r="E4" s="102" t="s">
        <v>36</v>
      </c>
      <c r="F4" s="103" t="s">
        <v>3</v>
      </c>
      <c r="G4" s="104">
        <v>20</v>
      </c>
      <c r="H4" s="105">
        <v>3</v>
      </c>
      <c r="I4" s="105">
        <v>1</v>
      </c>
      <c r="J4" s="106">
        <v>42735</v>
      </c>
      <c r="K4" s="107">
        <v>46387</v>
      </c>
      <c r="L4" s="104">
        <v>20</v>
      </c>
      <c r="M4" s="104">
        <v>20</v>
      </c>
      <c r="N4" s="104">
        <v>20</v>
      </c>
      <c r="O4" s="104">
        <v>20</v>
      </c>
      <c r="P4" s="104">
        <v>20</v>
      </c>
      <c r="Q4" s="104">
        <v>20</v>
      </c>
      <c r="R4" s="104">
        <v>20</v>
      </c>
      <c r="S4" s="104">
        <v>20</v>
      </c>
      <c r="T4" s="104">
        <v>20</v>
      </c>
      <c r="U4" s="104">
        <v>20</v>
      </c>
      <c r="V4" s="104">
        <v>20</v>
      </c>
      <c r="W4" s="104">
        <v>20</v>
      </c>
      <c r="X4" s="108"/>
      <c r="Y4" s="104">
        <v>40</v>
      </c>
      <c r="Z4" s="104">
        <v>40</v>
      </c>
      <c r="AA4" s="104">
        <v>40</v>
      </c>
      <c r="AB4" s="104">
        <v>40</v>
      </c>
      <c r="AC4" s="104">
        <v>40</v>
      </c>
      <c r="AD4" s="104">
        <v>40</v>
      </c>
      <c r="AE4" s="104">
        <v>40</v>
      </c>
      <c r="AF4" s="104">
        <v>40</v>
      </c>
      <c r="AG4" s="104">
        <v>40</v>
      </c>
      <c r="AH4" s="104">
        <v>40</v>
      </c>
      <c r="AI4" s="104">
        <v>40</v>
      </c>
      <c r="AJ4" s="104">
        <v>40</v>
      </c>
      <c r="AL4" s="109"/>
    </row>
    <row r="5" spans="1:38" x14ac:dyDescent="0.3">
      <c r="A5" s="98" t="s">
        <v>110</v>
      </c>
      <c r="B5" s="99" t="s">
        <v>24</v>
      </c>
      <c r="C5" s="100"/>
      <c r="D5" s="101" t="s">
        <v>112</v>
      </c>
      <c r="E5" s="101" t="s">
        <v>48</v>
      </c>
      <c r="F5" s="103" t="s">
        <v>3</v>
      </c>
      <c r="G5" s="104">
        <v>2</v>
      </c>
      <c r="H5" s="105">
        <v>1</v>
      </c>
      <c r="I5" s="105">
        <v>2</v>
      </c>
      <c r="J5" s="106">
        <v>43009</v>
      </c>
      <c r="K5" s="107">
        <v>46387</v>
      </c>
      <c r="L5" s="104">
        <v>2</v>
      </c>
      <c r="M5" s="104">
        <v>2</v>
      </c>
      <c r="N5" s="104">
        <v>2</v>
      </c>
      <c r="O5" s="104">
        <v>2</v>
      </c>
      <c r="P5" s="104">
        <v>2</v>
      </c>
      <c r="Q5" s="104">
        <v>2</v>
      </c>
      <c r="R5" s="104">
        <v>2</v>
      </c>
      <c r="S5" s="104">
        <v>2</v>
      </c>
      <c r="T5" s="104">
        <v>2</v>
      </c>
      <c r="U5" s="104">
        <v>2</v>
      </c>
      <c r="V5" s="104">
        <v>2</v>
      </c>
      <c r="W5" s="104">
        <v>2</v>
      </c>
      <c r="X5" s="108"/>
      <c r="Y5" s="104">
        <v>4</v>
      </c>
      <c r="Z5" s="104">
        <v>4</v>
      </c>
      <c r="AA5" s="104">
        <v>4</v>
      </c>
      <c r="AB5" s="104">
        <v>4</v>
      </c>
      <c r="AC5" s="104">
        <v>4</v>
      </c>
      <c r="AD5" s="104">
        <v>4</v>
      </c>
      <c r="AE5" s="104">
        <v>4</v>
      </c>
      <c r="AF5" s="104">
        <v>4</v>
      </c>
      <c r="AG5" s="104">
        <v>4</v>
      </c>
      <c r="AH5" s="104">
        <v>4</v>
      </c>
      <c r="AI5" s="104">
        <v>4</v>
      </c>
      <c r="AJ5" s="104">
        <v>4</v>
      </c>
      <c r="AL5" s="109"/>
    </row>
    <row r="6" spans="1:38" x14ac:dyDescent="0.3">
      <c r="A6" s="98" t="s">
        <v>115</v>
      </c>
      <c r="B6" s="99" t="s">
        <v>24</v>
      </c>
      <c r="C6" s="100"/>
      <c r="D6" s="101" t="s">
        <v>116</v>
      </c>
      <c r="E6" s="101" t="s">
        <v>7</v>
      </c>
      <c r="F6" s="103" t="s">
        <v>3</v>
      </c>
      <c r="G6" s="104">
        <v>47</v>
      </c>
      <c r="H6" s="105">
        <v>1</v>
      </c>
      <c r="I6" s="105">
        <v>4</v>
      </c>
      <c r="J6" s="106">
        <v>39282</v>
      </c>
      <c r="K6" s="107" t="s">
        <v>117</v>
      </c>
      <c r="L6" s="104">
        <v>49</v>
      </c>
      <c r="M6" s="104">
        <v>49</v>
      </c>
      <c r="N6" s="104">
        <v>49</v>
      </c>
      <c r="O6" s="104">
        <v>49</v>
      </c>
      <c r="P6" s="104">
        <v>49</v>
      </c>
      <c r="Q6" s="104">
        <v>49</v>
      </c>
      <c r="R6" s="104">
        <v>49</v>
      </c>
      <c r="S6" s="104">
        <v>49</v>
      </c>
      <c r="T6" s="104">
        <v>49</v>
      </c>
      <c r="U6" s="104">
        <v>49</v>
      </c>
      <c r="V6" s="104">
        <v>49</v>
      </c>
      <c r="W6" s="104">
        <v>49</v>
      </c>
      <c r="Y6" s="104">
        <v>49</v>
      </c>
      <c r="Z6" s="104">
        <v>49</v>
      </c>
      <c r="AA6" s="104">
        <v>49</v>
      </c>
      <c r="AB6" s="104">
        <v>49</v>
      </c>
      <c r="AC6" s="104">
        <v>49</v>
      </c>
      <c r="AD6" s="104">
        <v>49</v>
      </c>
      <c r="AE6" s="104">
        <v>49</v>
      </c>
      <c r="AF6" s="104">
        <v>49</v>
      </c>
      <c r="AG6" s="104">
        <v>49</v>
      </c>
      <c r="AH6" s="104">
        <v>49</v>
      </c>
      <c r="AI6" s="104">
        <v>49</v>
      </c>
      <c r="AJ6" s="104">
        <v>49</v>
      </c>
      <c r="AL6" s="109"/>
    </row>
    <row r="7" spans="1:38" x14ac:dyDescent="0.3">
      <c r="A7" s="98" t="s">
        <v>115</v>
      </c>
      <c r="B7" s="99" t="s">
        <v>24</v>
      </c>
      <c r="C7" s="100"/>
      <c r="D7" s="101" t="s">
        <v>118</v>
      </c>
      <c r="E7" s="101" t="s">
        <v>9</v>
      </c>
      <c r="F7" s="103" t="s">
        <v>3</v>
      </c>
      <c r="G7" s="104">
        <v>47.11</v>
      </c>
      <c r="H7" s="105">
        <v>1</v>
      </c>
      <c r="I7" s="105">
        <v>4</v>
      </c>
      <c r="J7" s="106">
        <v>39283</v>
      </c>
      <c r="K7" s="107" t="s">
        <v>117</v>
      </c>
      <c r="L7" s="104">
        <v>47.3</v>
      </c>
      <c r="M7" s="104">
        <v>47.3</v>
      </c>
      <c r="N7" s="104">
        <v>47.3</v>
      </c>
      <c r="O7" s="104">
        <v>47.3</v>
      </c>
      <c r="P7" s="104">
        <v>47.3</v>
      </c>
      <c r="Q7" s="104">
        <v>47.3</v>
      </c>
      <c r="R7" s="104">
        <v>47.3</v>
      </c>
      <c r="S7" s="104">
        <v>47.3</v>
      </c>
      <c r="T7" s="104">
        <v>47.3</v>
      </c>
      <c r="U7" s="104">
        <v>47.3</v>
      </c>
      <c r="V7" s="104">
        <v>47.3</v>
      </c>
      <c r="W7" s="104">
        <v>47.3</v>
      </c>
      <c r="Y7" s="104">
        <v>47.3</v>
      </c>
      <c r="Z7" s="104">
        <v>47.3</v>
      </c>
      <c r="AA7" s="104">
        <v>47.3</v>
      </c>
      <c r="AB7" s="104">
        <v>47.3</v>
      </c>
      <c r="AC7" s="104">
        <v>47.3</v>
      </c>
      <c r="AD7" s="104">
        <v>47.3</v>
      </c>
      <c r="AE7" s="104">
        <v>47.3</v>
      </c>
      <c r="AF7" s="104">
        <v>47.3</v>
      </c>
      <c r="AG7" s="104">
        <v>47.3</v>
      </c>
      <c r="AH7" s="104">
        <v>47.3</v>
      </c>
      <c r="AI7" s="104">
        <v>47.3</v>
      </c>
      <c r="AJ7" s="104">
        <v>47.3</v>
      </c>
      <c r="AL7" s="109"/>
    </row>
    <row r="8" spans="1:38" x14ac:dyDescent="0.3">
      <c r="A8" s="98" t="s">
        <v>115</v>
      </c>
      <c r="B8" s="99" t="s">
        <v>24</v>
      </c>
      <c r="C8" s="100"/>
      <c r="D8" s="101" t="s">
        <v>119</v>
      </c>
      <c r="E8" s="101" t="s">
        <v>13</v>
      </c>
      <c r="F8" s="103" t="s">
        <v>3</v>
      </c>
      <c r="G8" s="104">
        <v>45.64</v>
      </c>
      <c r="H8" s="105">
        <v>1</v>
      </c>
      <c r="I8" s="105">
        <v>4</v>
      </c>
      <c r="J8" s="106">
        <v>39280</v>
      </c>
      <c r="K8" s="107" t="s">
        <v>117</v>
      </c>
      <c r="L8" s="104">
        <v>45.64</v>
      </c>
      <c r="M8" s="104">
        <v>45.64</v>
      </c>
      <c r="N8" s="104">
        <v>45.64</v>
      </c>
      <c r="O8" s="104">
        <v>45.64</v>
      </c>
      <c r="P8" s="104">
        <v>45.64</v>
      </c>
      <c r="Q8" s="104">
        <v>45.64</v>
      </c>
      <c r="R8" s="104">
        <v>45.64</v>
      </c>
      <c r="S8" s="104">
        <v>45.64</v>
      </c>
      <c r="T8" s="104">
        <v>45.64</v>
      </c>
      <c r="U8" s="104">
        <v>45.64</v>
      </c>
      <c r="V8" s="104">
        <v>45.64</v>
      </c>
      <c r="W8" s="104">
        <v>45.64</v>
      </c>
      <c r="Y8" s="104">
        <v>45.64</v>
      </c>
      <c r="Z8" s="104">
        <v>45.64</v>
      </c>
      <c r="AA8" s="104">
        <v>45.64</v>
      </c>
      <c r="AB8" s="104">
        <v>45.64</v>
      </c>
      <c r="AC8" s="104">
        <v>45.64</v>
      </c>
      <c r="AD8" s="104">
        <v>45.64</v>
      </c>
      <c r="AE8" s="104">
        <v>45.64</v>
      </c>
      <c r="AF8" s="104">
        <v>45.64</v>
      </c>
      <c r="AG8" s="104">
        <v>45.64</v>
      </c>
      <c r="AH8" s="104">
        <v>45.64</v>
      </c>
      <c r="AI8" s="104">
        <v>45.64</v>
      </c>
      <c r="AJ8" s="104">
        <v>45.64</v>
      </c>
      <c r="AL8" s="109"/>
    </row>
    <row r="9" spans="1:38" x14ac:dyDescent="0.3">
      <c r="A9" s="98" t="s">
        <v>120</v>
      </c>
      <c r="B9" s="99" t="s">
        <v>24</v>
      </c>
      <c r="C9" s="100"/>
      <c r="D9" s="101" t="s">
        <v>121</v>
      </c>
      <c r="E9" s="101" t="s">
        <v>27</v>
      </c>
      <c r="F9" s="103" t="s">
        <v>4</v>
      </c>
      <c r="G9" s="104">
        <v>47.2</v>
      </c>
      <c r="H9" s="105">
        <v>1</v>
      </c>
      <c r="I9" s="105">
        <v>4</v>
      </c>
      <c r="J9" s="106">
        <v>40026</v>
      </c>
      <c r="K9" s="107" t="s">
        <v>117</v>
      </c>
      <c r="L9" s="104">
        <v>48.56</v>
      </c>
      <c r="M9" s="104">
        <v>48.56</v>
      </c>
      <c r="N9" s="104">
        <v>48.56</v>
      </c>
      <c r="O9" s="104">
        <v>48.56</v>
      </c>
      <c r="P9" s="104">
        <v>48.56</v>
      </c>
      <c r="Q9" s="104">
        <v>48.56</v>
      </c>
      <c r="R9" s="104">
        <v>48.56</v>
      </c>
      <c r="S9" s="104">
        <v>48.56</v>
      </c>
      <c r="T9" s="104">
        <v>48.56</v>
      </c>
      <c r="U9" s="104">
        <v>48.56</v>
      </c>
      <c r="V9" s="104">
        <v>48.56</v>
      </c>
      <c r="W9" s="104">
        <v>48.56</v>
      </c>
      <c r="Y9" s="104">
        <v>48.56</v>
      </c>
      <c r="Z9" s="104">
        <v>48.56</v>
      </c>
      <c r="AA9" s="104">
        <v>48.56</v>
      </c>
      <c r="AB9" s="104">
        <v>48.56</v>
      </c>
      <c r="AC9" s="104">
        <v>48.56</v>
      </c>
      <c r="AD9" s="104">
        <v>48.56</v>
      </c>
      <c r="AE9" s="104">
        <v>48.56</v>
      </c>
      <c r="AF9" s="104">
        <v>48.56</v>
      </c>
      <c r="AG9" s="104">
        <v>48.56</v>
      </c>
      <c r="AH9" s="104">
        <v>48.56</v>
      </c>
      <c r="AI9" s="104">
        <v>48.56</v>
      </c>
      <c r="AJ9" s="104">
        <v>48.56</v>
      </c>
      <c r="AL9" s="109"/>
    </row>
    <row r="10" spans="1:38" x14ac:dyDescent="0.3">
      <c r="A10" s="98" t="s">
        <v>115</v>
      </c>
      <c r="B10" s="99" t="s">
        <v>24</v>
      </c>
      <c r="C10" s="100"/>
      <c r="D10" s="101" t="s">
        <v>122</v>
      </c>
      <c r="E10" s="101" t="s">
        <v>16</v>
      </c>
      <c r="F10" s="103" t="s">
        <v>3</v>
      </c>
      <c r="G10" s="104">
        <v>46</v>
      </c>
      <c r="H10" s="105">
        <v>1</v>
      </c>
      <c r="I10" s="105">
        <v>4</v>
      </c>
      <c r="J10" s="106">
        <v>39282</v>
      </c>
      <c r="K10" s="107" t="s">
        <v>117</v>
      </c>
      <c r="L10" s="104">
        <v>47.18</v>
      </c>
      <c r="M10" s="104">
        <v>47.18</v>
      </c>
      <c r="N10" s="104">
        <v>47.18</v>
      </c>
      <c r="O10" s="104">
        <v>47.18</v>
      </c>
      <c r="P10" s="104">
        <v>47.18</v>
      </c>
      <c r="Q10" s="104">
        <v>47.18</v>
      </c>
      <c r="R10" s="104">
        <v>47.18</v>
      </c>
      <c r="S10" s="104">
        <v>47.18</v>
      </c>
      <c r="T10" s="104">
        <v>47.18</v>
      </c>
      <c r="U10" s="104">
        <v>47.18</v>
      </c>
      <c r="V10" s="104">
        <v>47.18</v>
      </c>
      <c r="W10" s="104">
        <v>47.18</v>
      </c>
      <c r="Y10" s="104">
        <v>47.18</v>
      </c>
      <c r="Z10" s="104">
        <v>47.18</v>
      </c>
      <c r="AA10" s="104">
        <v>47.18</v>
      </c>
      <c r="AB10" s="104">
        <v>47.18</v>
      </c>
      <c r="AC10" s="104">
        <v>47.18</v>
      </c>
      <c r="AD10" s="104">
        <v>47.18</v>
      </c>
      <c r="AE10" s="104">
        <v>47.18</v>
      </c>
      <c r="AF10" s="104">
        <v>47.18</v>
      </c>
      <c r="AG10" s="104">
        <v>47.18</v>
      </c>
      <c r="AH10" s="104">
        <v>47.18</v>
      </c>
      <c r="AI10" s="104">
        <v>47.18</v>
      </c>
      <c r="AJ10" s="104">
        <v>47.18</v>
      </c>
      <c r="AL10" s="109"/>
    </row>
    <row r="11" spans="1:38" x14ac:dyDescent="0.3">
      <c r="A11" s="98" t="s">
        <v>123</v>
      </c>
      <c r="B11" s="99" t="s">
        <v>24</v>
      </c>
      <c r="C11" s="100" t="s">
        <v>124</v>
      </c>
      <c r="D11" s="101" t="s">
        <v>45</v>
      </c>
      <c r="E11" s="101" t="s">
        <v>44</v>
      </c>
      <c r="F11" s="103" t="s">
        <v>3</v>
      </c>
      <c r="G11" s="104">
        <v>10</v>
      </c>
      <c r="H11" s="105">
        <v>1</v>
      </c>
      <c r="I11" s="105">
        <v>1</v>
      </c>
      <c r="J11" s="106">
        <v>42917</v>
      </c>
      <c r="K11" s="107">
        <v>46568</v>
      </c>
      <c r="L11" s="104">
        <v>10</v>
      </c>
      <c r="M11" s="104">
        <v>10</v>
      </c>
      <c r="N11" s="104">
        <v>10</v>
      </c>
      <c r="O11" s="104">
        <v>10</v>
      </c>
      <c r="P11" s="104">
        <v>10</v>
      </c>
      <c r="Q11" s="104">
        <v>10</v>
      </c>
      <c r="R11" s="104">
        <v>10</v>
      </c>
      <c r="S11" s="104">
        <v>10</v>
      </c>
      <c r="T11" s="104">
        <v>10</v>
      </c>
      <c r="U11" s="104">
        <v>10</v>
      </c>
      <c r="V11" s="104">
        <v>10</v>
      </c>
      <c r="W11" s="104">
        <v>10</v>
      </c>
      <c r="Y11" s="104">
        <v>20</v>
      </c>
      <c r="Z11" s="104">
        <v>20</v>
      </c>
      <c r="AA11" s="104">
        <v>20</v>
      </c>
      <c r="AB11" s="104">
        <v>20</v>
      </c>
      <c r="AC11" s="104">
        <v>20</v>
      </c>
      <c r="AD11" s="104">
        <v>20</v>
      </c>
      <c r="AE11" s="104">
        <v>20</v>
      </c>
      <c r="AF11" s="104">
        <v>20</v>
      </c>
      <c r="AG11" s="104">
        <v>20</v>
      </c>
      <c r="AH11" s="104">
        <v>20</v>
      </c>
      <c r="AI11" s="104">
        <v>20</v>
      </c>
      <c r="AJ11" s="104">
        <v>20</v>
      </c>
      <c r="AL11" s="109"/>
    </row>
    <row r="12" spans="1:38" x14ac:dyDescent="0.3">
      <c r="A12" s="98" t="s">
        <v>123</v>
      </c>
      <c r="B12" s="99" t="s">
        <v>24</v>
      </c>
      <c r="C12" s="100" t="s">
        <v>124</v>
      </c>
      <c r="D12" s="101" t="s">
        <v>47</v>
      </c>
      <c r="E12" s="101" t="s">
        <v>46</v>
      </c>
      <c r="F12" s="103" t="s">
        <v>3</v>
      </c>
      <c r="G12" s="104">
        <v>10</v>
      </c>
      <c r="H12" s="105">
        <v>1</v>
      </c>
      <c r="I12" s="105">
        <v>1</v>
      </c>
      <c r="J12" s="106">
        <v>42917</v>
      </c>
      <c r="K12" s="107">
        <v>46568</v>
      </c>
      <c r="L12" s="104">
        <v>10</v>
      </c>
      <c r="M12" s="104">
        <v>10</v>
      </c>
      <c r="N12" s="104">
        <v>10</v>
      </c>
      <c r="O12" s="104">
        <v>10</v>
      </c>
      <c r="P12" s="104">
        <v>10</v>
      </c>
      <c r="Q12" s="104">
        <v>10</v>
      </c>
      <c r="R12" s="104">
        <v>10</v>
      </c>
      <c r="S12" s="104">
        <v>10</v>
      </c>
      <c r="T12" s="104">
        <v>10</v>
      </c>
      <c r="U12" s="104">
        <v>10</v>
      </c>
      <c r="V12" s="104">
        <v>10</v>
      </c>
      <c r="W12" s="104">
        <v>10</v>
      </c>
      <c r="Y12" s="104">
        <v>20</v>
      </c>
      <c r="Z12" s="104">
        <v>20</v>
      </c>
      <c r="AA12" s="104">
        <v>20</v>
      </c>
      <c r="AB12" s="104">
        <v>20</v>
      </c>
      <c r="AC12" s="104">
        <v>20</v>
      </c>
      <c r="AD12" s="104">
        <v>20</v>
      </c>
      <c r="AE12" s="104">
        <v>20</v>
      </c>
      <c r="AF12" s="104">
        <v>20</v>
      </c>
      <c r="AG12" s="104">
        <v>20</v>
      </c>
      <c r="AH12" s="104">
        <v>20</v>
      </c>
      <c r="AI12" s="104">
        <v>20</v>
      </c>
      <c r="AJ12" s="104">
        <v>20</v>
      </c>
      <c r="AL12" s="109"/>
    </row>
    <row r="13" spans="1:38" x14ac:dyDescent="0.3">
      <c r="A13" s="98" t="s">
        <v>125</v>
      </c>
      <c r="B13" s="99" t="s">
        <v>24</v>
      </c>
      <c r="C13" s="100"/>
      <c r="D13" s="101" t="s">
        <v>126</v>
      </c>
      <c r="E13" s="101" t="s">
        <v>10</v>
      </c>
      <c r="F13" s="103" t="s">
        <v>3</v>
      </c>
      <c r="G13" s="104">
        <v>7.93</v>
      </c>
      <c r="H13" s="105" t="s">
        <v>89</v>
      </c>
      <c r="I13" s="105">
        <v>4</v>
      </c>
      <c r="J13" s="106">
        <v>32140</v>
      </c>
      <c r="K13" s="107">
        <v>46265.999988425923</v>
      </c>
      <c r="L13" s="104">
        <v>3.84</v>
      </c>
      <c r="M13" s="104">
        <v>4.1100000000000003</v>
      </c>
      <c r="N13" s="104">
        <v>8.2799999999999994</v>
      </c>
      <c r="O13" s="104">
        <v>26.35</v>
      </c>
      <c r="P13" s="104">
        <v>6.88</v>
      </c>
      <c r="Q13" s="104">
        <v>5.52</v>
      </c>
      <c r="R13" s="104">
        <v>13.32</v>
      </c>
      <c r="S13" s="104">
        <v>7.93</v>
      </c>
      <c r="T13" s="110"/>
      <c r="U13" s="110"/>
      <c r="V13" s="110"/>
      <c r="W13" s="110"/>
      <c r="Y13" s="104" t="s">
        <v>89</v>
      </c>
      <c r="Z13" s="104" t="s">
        <v>89</v>
      </c>
      <c r="AA13" s="104" t="s">
        <v>89</v>
      </c>
      <c r="AB13" s="104" t="s">
        <v>89</v>
      </c>
      <c r="AC13" s="104" t="s">
        <v>89</v>
      </c>
      <c r="AD13" s="104" t="s">
        <v>89</v>
      </c>
      <c r="AE13" s="104" t="s">
        <v>89</v>
      </c>
      <c r="AF13" s="104" t="s">
        <v>89</v>
      </c>
      <c r="AG13" s="104" t="s">
        <v>89</v>
      </c>
      <c r="AH13" s="104" t="s">
        <v>89</v>
      </c>
      <c r="AI13" s="104" t="s">
        <v>89</v>
      </c>
      <c r="AJ13" s="104" t="s">
        <v>89</v>
      </c>
      <c r="AL13" s="109"/>
    </row>
    <row r="14" spans="1:38" x14ac:dyDescent="0.3">
      <c r="A14" s="98" t="s">
        <v>127</v>
      </c>
      <c r="B14" s="99" t="s">
        <v>24</v>
      </c>
      <c r="C14" s="100" t="s">
        <v>128</v>
      </c>
      <c r="D14" s="101" t="s">
        <v>129</v>
      </c>
      <c r="E14" s="101" t="s">
        <v>58</v>
      </c>
      <c r="F14" s="103" t="s">
        <v>3</v>
      </c>
      <c r="G14" s="104">
        <v>674.7</v>
      </c>
      <c r="H14" s="105">
        <v>1</v>
      </c>
      <c r="I14" s="105">
        <v>4</v>
      </c>
      <c r="J14" s="106">
        <v>43983</v>
      </c>
      <c r="K14" s="107">
        <v>51287</v>
      </c>
      <c r="L14" s="104">
        <v>674.7</v>
      </c>
      <c r="M14" s="104">
        <v>674.7</v>
      </c>
      <c r="N14" s="104">
        <v>674.7</v>
      </c>
      <c r="O14" s="104">
        <v>674.7</v>
      </c>
      <c r="P14" s="104">
        <v>674.7</v>
      </c>
      <c r="Q14" s="104">
        <v>674.7</v>
      </c>
      <c r="R14" s="104">
        <v>674.7</v>
      </c>
      <c r="S14" s="104">
        <v>674.7</v>
      </c>
      <c r="T14" s="104">
        <v>674.7</v>
      </c>
      <c r="U14" s="104">
        <v>674.7</v>
      </c>
      <c r="V14" s="104">
        <v>674.7</v>
      </c>
      <c r="W14" s="104">
        <v>674.7</v>
      </c>
      <c r="Y14" s="104">
        <v>541.94000000000005</v>
      </c>
      <c r="Z14" s="104">
        <v>541.94000000000005</v>
      </c>
      <c r="AA14" s="104">
        <v>541.94000000000005</v>
      </c>
      <c r="AB14" s="104">
        <v>541.94000000000005</v>
      </c>
      <c r="AC14" s="104">
        <v>541.94000000000005</v>
      </c>
      <c r="AD14" s="104">
        <v>541.94000000000005</v>
      </c>
      <c r="AE14" s="104">
        <v>541.94000000000005</v>
      </c>
      <c r="AF14" s="104">
        <v>541.94000000000005</v>
      </c>
      <c r="AG14" s="104">
        <v>541.94000000000005</v>
      </c>
      <c r="AH14" s="104">
        <v>541.94000000000005</v>
      </c>
      <c r="AI14" s="104">
        <v>541.94000000000005</v>
      </c>
      <c r="AJ14" s="104">
        <v>541.94000000000005</v>
      </c>
      <c r="AL14" s="109"/>
    </row>
    <row r="15" spans="1:38" x14ac:dyDescent="0.3">
      <c r="A15" s="98" t="s">
        <v>127</v>
      </c>
      <c r="B15" s="99" t="s">
        <v>24</v>
      </c>
      <c r="C15" s="100" t="s">
        <v>128</v>
      </c>
      <c r="D15" s="101" t="s">
        <v>130</v>
      </c>
      <c r="E15" s="101" t="s">
        <v>59</v>
      </c>
      <c r="F15" s="103" t="s">
        <v>3</v>
      </c>
      <c r="G15" s="104">
        <v>673.8</v>
      </c>
      <c r="H15" s="105">
        <v>1</v>
      </c>
      <c r="I15" s="105">
        <v>4</v>
      </c>
      <c r="J15" s="106">
        <v>43952</v>
      </c>
      <c r="K15" s="107">
        <v>51256</v>
      </c>
      <c r="L15" s="104">
        <v>673.8</v>
      </c>
      <c r="M15" s="104">
        <v>673.8</v>
      </c>
      <c r="N15" s="104">
        <v>673.8</v>
      </c>
      <c r="O15" s="104">
        <v>673.8</v>
      </c>
      <c r="P15" s="104">
        <v>673.8</v>
      </c>
      <c r="Q15" s="104">
        <v>673.8</v>
      </c>
      <c r="R15" s="104">
        <v>673.8</v>
      </c>
      <c r="S15" s="104">
        <v>673.8</v>
      </c>
      <c r="T15" s="104">
        <v>673.8</v>
      </c>
      <c r="U15" s="104">
        <v>673.8</v>
      </c>
      <c r="V15" s="104">
        <v>673.8</v>
      </c>
      <c r="W15" s="104">
        <v>673.8</v>
      </c>
      <c r="Y15" s="104">
        <v>534.64</v>
      </c>
      <c r="Z15" s="104">
        <v>534.64</v>
      </c>
      <c r="AA15" s="104">
        <v>534.64</v>
      </c>
      <c r="AB15" s="104">
        <v>534.64</v>
      </c>
      <c r="AC15" s="104">
        <v>534.64</v>
      </c>
      <c r="AD15" s="104">
        <v>534.64</v>
      </c>
      <c r="AE15" s="104">
        <v>534.64</v>
      </c>
      <c r="AF15" s="104">
        <v>534.64</v>
      </c>
      <c r="AG15" s="104">
        <v>534.64</v>
      </c>
      <c r="AH15" s="104">
        <v>534.64</v>
      </c>
      <c r="AI15" s="104">
        <v>534.64</v>
      </c>
      <c r="AJ15" s="104">
        <v>534.64</v>
      </c>
      <c r="AL15" s="109"/>
    </row>
    <row r="16" spans="1:38" x14ac:dyDescent="0.3">
      <c r="A16" s="98" t="s">
        <v>127</v>
      </c>
      <c r="B16" s="99" t="s">
        <v>24</v>
      </c>
      <c r="C16" s="100" t="s">
        <v>128</v>
      </c>
      <c r="D16" s="101" t="s">
        <v>131</v>
      </c>
      <c r="E16" s="101" t="s">
        <v>60</v>
      </c>
      <c r="F16" s="103" t="s">
        <v>3</v>
      </c>
      <c r="G16" s="104">
        <v>49</v>
      </c>
      <c r="H16" s="105">
        <v>1</v>
      </c>
      <c r="I16" s="105">
        <v>4</v>
      </c>
      <c r="J16" s="106">
        <v>44013</v>
      </c>
      <c r="K16" s="107">
        <v>51317</v>
      </c>
      <c r="L16" s="104">
        <v>49</v>
      </c>
      <c r="M16" s="104">
        <v>49</v>
      </c>
      <c r="N16" s="104">
        <v>49</v>
      </c>
      <c r="O16" s="104">
        <v>49</v>
      </c>
      <c r="P16" s="104">
        <v>49</v>
      </c>
      <c r="Q16" s="104">
        <v>49</v>
      </c>
      <c r="R16" s="104">
        <v>49</v>
      </c>
      <c r="S16" s="104">
        <v>49</v>
      </c>
      <c r="T16" s="104">
        <v>49</v>
      </c>
      <c r="U16" s="104">
        <v>49</v>
      </c>
      <c r="V16" s="104">
        <v>49</v>
      </c>
      <c r="W16" s="104">
        <v>49</v>
      </c>
      <c r="Y16" s="104">
        <v>49</v>
      </c>
      <c r="Z16" s="104">
        <v>49</v>
      </c>
      <c r="AA16" s="104">
        <v>49</v>
      </c>
      <c r="AB16" s="104">
        <v>49</v>
      </c>
      <c r="AC16" s="104">
        <v>49</v>
      </c>
      <c r="AD16" s="104">
        <v>49</v>
      </c>
      <c r="AE16" s="104">
        <v>49</v>
      </c>
      <c r="AF16" s="104">
        <v>49</v>
      </c>
      <c r="AG16" s="104">
        <v>49</v>
      </c>
      <c r="AH16" s="104">
        <v>49</v>
      </c>
      <c r="AI16" s="104">
        <v>49</v>
      </c>
      <c r="AJ16" s="104">
        <v>49</v>
      </c>
      <c r="AL16" s="109"/>
    </row>
    <row r="17" spans="1:38" x14ac:dyDescent="0.3">
      <c r="A17" s="98" t="s">
        <v>127</v>
      </c>
      <c r="B17" s="99" t="s">
        <v>24</v>
      </c>
      <c r="C17" s="100" t="s">
        <v>128</v>
      </c>
      <c r="D17" s="101" t="s">
        <v>131</v>
      </c>
      <c r="E17" s="101" t="s">
        <v>61</v>
      </c>
      <c r="F17" s="103" t="s">
        <v>3</v>
      </c>
      <c r="G17" s="104">
        <v>49</v>
      </c>
      <c r="H17" s="105">
        <v>1</v>
      </c>
      <c r="I17" s="105">
        <v>4</v>
      </c>
      <c r="J17" s="106">
        <v>44013</v>
      </c>
      <c r="K17" s="107">
        <v>51317</v>
      </c>
      <c r="L17" s="104">
        <v>49</v>
      </c>
      <c r="M17" s="104">
        <v>49</v>
      </c>
      <c r="N17" s="104">
        <v>49</v>
      </c>
      <c r="O17" s="104">
        <v>49</v>
      </c>
      <c r="P17" s="104">
        <v>49</v>
      </c>
      <c r="Q17" s="104">
        <v>49</v>
      </c>
      <c r="R17" s="104">
        <v>49</v>
      </c>
      <c r="S17" s="104">
        <v>49</v>
      </c>
      <c r="T17" s="104">
        <v>49</v>
      </c>
      <c r="U17" s="104">
        <v>49</v>
      </c>
      <c r="V17" s="104">
        <v>49</v>
      </c>
      <c r="W17" s="104">
        <v>49</v>
      </c>
      <c r="Y17" s="104">
        <v>49</v>
      </c>
      <c r="Z17" s="104">
        <v>49</v>
      </c>
      <c r="AA17" s="104">
        <v>49</v>
      </c>
      <c r="AB17" s="104">
        <v>49</v>
      </c>
      <c r="AC17" s="104">
        <v>49</v>
      </c>
      <c r="AD17" s="104">
        <v>49</v>
      </c>
      <c r="AE17" s="104">
        <v>49</v>
      </c>
      <c r="AF17" s="104">
        <v>49</v>
      </c>
      <c r="AG17" s="104">
        <v>49</v>
      </c>
      <c r="AH17" s="104">
        <v>49</v>
      </c>
      <c r="AI17" s="104">
        <v>49</v>
      </c>
      <c r="AJ17" s="104">
        <v>49</v>
      </c>
      <c r="AL17" s="109"/>
    </row>
    <row r="18" spans="1:38" x14ac:dyDescent="0.3">
      <c r="A18" s="98" t="s">
        <v>127</v>
      </c>
      <c r="B18" s="99" t="s">
        <v>24</v>
      </c>
      <c r="C18" s="100" t="s">
        <v>128</v>
      </c>
      <c r="D18" s="101" t="s">
        <v>132</v>
      </c>
      <c r="E18" s="101" t="s">
        <v>62</v>
      </c>
      <c r="F18" s="103" t="s">
        <v>3</v>
      </c>
      <c r="G18" s="104">
        <v>100</v>
      </c>
      <c r="H18" s="105">
        <v>1</v>
      </c>
      <c r="I18" s="105">
        <v>1</v>
      </c>
      <c r="J18" s="106">
        <v>44197</v>
      </c>
      <c r="K18" s="107">
        <v>51501</v>
      </c>
      <c r="L18" s="104">
        <v>100</v>
      </c>
      <c r="M18" s="104">
        <v>100</v>
      </c>
      <c r="N18" s="104">
        <v>100</v>
      </c>
      <c r="O18" s="104">
        <v>100</v>
      </c>
      <c r="P18" s="104">
        <v>100</v>
      </c>
      <c r="Q18" s="104">
        <v>100</v>
      </c>
      <c r="R18" s="104">
        <v>100</v>
      </c>
      <c r="S18" s="104">
        <v>100</v>
      </c>
      <c r="T18" s="104">
        <v>100</v>
      </c>
      <c r="U18" s="104">
        <v>100</v>
      </c>
      <c r="V18" s="104">
        <v>100</v>
      </c>
      <c r="W18" s="104">
        <v>100</v>
      </c>
      <c r="Y18" s="104">
        <v>200</v>
      </c>
      <c r="Z18" s="104">
        <v>200</v>
      </c>
      <c r="AA18" s="104">
        <v>200</v>
      </c>
      <c r="AB18" s="104">
        <v>200</v>
      </c>
      <c r="AC18" s="104">
        <v>200</v>
      </c>
      <c r="AD18" s="104">
        <v>200</v>
      </c>
      <c r="AE18" s="104">
        <v>200</v>
      </c>
      <c r="AF18" s="104">
        <v>200</v>
      </c>
      <c r="AG18" s="104">
        <v>200</v>
      </c>
      <c r="AH18" s="104">
        <v>200</v>
      </c>
      <c r="AI18" s="104">
        <v>200</v>
      </c>
      <c r="AJ18" s="104">
        <v>200</v>
      </c>
      <c r="AL18" s="109"/>
    </row>
    <row r="19" spans="1:38" x14ac:dyDescent="0.3">
      <c r="A19" s="98" t="s">
        <v>133</v>
      </c>
      <c r="B19" s="99" t="s">
        <v>24</v>
      </c>
      <c r="C19" s="100" t="s">
        <v>128</v>
      </c>
      <c r="D19" s="101" t="s">
        <v>134</v>
      </c>
      <c r="E19" s="101" t="s">
        <v>70</v>
      </c>
      <c r="F19" s="103" t="s">
        <v>4</v>
      </c>
      <c r="G19" s="104">
        <v>100</v>
      </c>
      <c r="H19" s="105">
        <v>3</v>
      </c>
      <c r="I19" s="105">
        <v>1</v>
      </c>
      <c r="J19" s="106">
        <v>44378</v>
      </c>
      <c r="K19" s="107">
        <v>51591</v>
      </c>
      <c r="L19" s="104">
        <v>100</v>
      </c>
      <c r="M19" s="104">
        <v>100</v>
      </c>
      <c r="N19" s="104">
        <v>100</v>
      </c>
      <c r="O19" s="104">
        <v>100</v>
      </c>
      <c r="P19" s="104">
        <v>100</v>
      </c>
      <c r="Q19" s="104">
        <v>100</v>
      </c>
      <c r="R19" s="104">
        <v>100</v>
      </c>
      <c r="S19" s="104">
        <v>100</v>
      </c>
      <c r="T19" s="104">
        <v>100</v>
      </c>
      <c r="U19" s="104">
        <v>100</v>
      </c>
      <c r="V19" s="104">
        <v>100</v>
      </c>
      <c r="W19" s="104">
        <v>100</v>
      </c>
      <c r="Y19" s="104">
        <v>200</v>
      </c>
      <c r="Z19" s="104">
        <v>200</v>
      </c>
      <c r="AA19" s="104">
        <v>200</v>
      </c>
      <c r="AB19" s="104">
        <v>200</v>
      </c>
      <c r="AC19" s="104">
        <v>200</v>
      </c>
      <c r="AD19" s="104">
        <v>200</v>
      </c>
      <c r="AE19" s="104">
        <v>200</v>
      </c>
      <c r="AF19" s="104">
        <v>200</v>
      </c>
      <c r="AG19" s="104">
        <v>200</v>
      </c>
      <c r="AH19" s="104">
        <v>200</v>
      </c>
      <c r="AI19" s="104">
        <v>200</v>
      </c>
      <c r="AJ19" s="104">
        <v>200</v>
      </c>
      <c r="AL19" s="109"/>
    </row>
    <row r="20" spans="1:38" x14ac:dyDescent="0.3">
      <c r="A20" s="98" t="s">
        <v>135</v>
      </c>
      <c r="B20" s="99" t="s">
        <v>24</v>
      </c>
      <c r="C20" s="100" t="s">
        <v>128</v>
      </c>
      <c r="D20" s="101" t="s">
        <v>136</v>
      </c>
      <c r="E20" s="101" t="s">
        <v>137</v>
      </c>
      <c r="F20" s="103" t="s">
        <v>4</v>
      </c>
      <c r="G20" s="104">
        <v>40</v>
      </c>
      <c r="H20" s="105">
        <v>3</v>
      </c>
      <c r="I20" s="105">
        <v>1</v>
      </c>
      <c r="J20" s="106">
        <v>45444</v>
      </c>
      <c r="K20" s="107">
        <v>51470</v>
      </c>
      <c r="L20" s="104">
        <v>40</v>
      </c>
      <c r="M20" s="104">
        <v>40</v>
      </c>
      <c r="N20" s="104">
        <v>40</v>
      </c>
      <c r="O20" s="104">
        <v>40</v>
      </c>
      <c r="P20" s="104">
        <v>40</v>
      </c>
      <c r="Q20" s="104">
        <v>40</v>
      </c>
      <c r="R20" s="104">
        <v>40</v>
      </c>
      <c r="S20" s="104">
        <v>40</v>
      </c>
      <c r="T20" s="104">
        <v>40</v>
      </c>
      <c r="U20" s="104">
        <v>40</v>
      </c>
      <c r="V20" s="104">
        <v>40</v>
      </c>
      <c r="W20" s="104">
        <v>40</v>
      </c>
      <c r="Y20" s="104">
        <v>80</v>
      </c>
      <c r="Z20" s="104">
        <v>80</v>
      </c>
      <c r="AA20" s="104">
        <v>80</v>
      </c>
      <c r="AB20" s="104">
        <v>80</v>
      </c>
      <c r="AC20" s="104">
        <v>80</v>
      </c>
      <c r="AD20" s="104">
        <v>80</v>
      </c>
      <c r="AE20" s="104">
        <v>80</v>
      </c>
      <c r="AF20" s="104">
        <v>80</v>
      </c>
      <c r="AG20" s="104">
        <v>80</v>
      </c>
      <c r="AH20" s="104">
        <v>80</v>
      </c>
      <c r="AI20" s="104">
        <v>80</v>
      </c>
      <c r="AJ20" s="104">
        <v>80</v>
      </c>
      <c r="AL20" s="109"/>
    </row>
    <row r="21" spans="1:38" x14ac:dyDescent="0.3">
      <c r="A21" s="98" t="s">
        <v>135</v>
      </c>
      <c r="B21" s="99" t="s">
        <v>24</v>
      </c>
      <c r="C21" s="100" t="s">
        <v>128</v>
      </c>
      <c r="D21" s="101" t="s">
        <v>138</v>
      </c>
      <c r="E21" s="101" t="s">
        <v>63</v>
      </c>
      <c r="F21" s="103" t="s">
        <v>4</v>
      </c>
      <c r="G21" s="104">
        <v>10</v>
      </c>
      <c r="H21" s="105">
        <v>3</v>
      </c>
      <c r="I21" s="105">
        <v>1</v>
      </c>
      <c r="J21" s="106">
        <v>44287</v>
      </c>
      <c r="K21" s="107">
        <v>51470</v>
      </c>
      <c r="L21" s="104">
        <v>10</v>
      </c>
      <c r="M21" s="104">
        <v>10</v>
      </c>
      <c r="N21" s="104">
        <v>10</v>
      </c>
      <c r="O21" s="104">
        <v>10</v>
      </c>
      <c r="P21" s="104">
        <v>10</v>
      </c>
      <c r="Q21" s="104">
        <v>10</v>
      </c>
      <c r="R21" s="104">
        <v>10</v>
      </c>
      <c r="S21" s="104">
        <v>10</v>
      </c>
      <c r="T21" s="104">
        <v>10</v>
      </c>
      <c r="U21" s="104">
        <v>10</v>
      </c>
      <c r="V21" s="104">
        <v>10</v>
      </c>
      <c r="W21" s="104">
        <v>10</v>
      </c>
      <c r="Y21" s="104">
        <v>20</v>
      </c>
      <c r="Z21" s="104">
        <v>20</v>
      </c>
      <c r="AA21" s="104">
        <v>20</v>
      </c>
      <c r="AB21" s="104">
        <v>20</v>
      </c>
      <c r="AC21" s="104">
        <v>20</v>
      </c>
      <c r="AD21" s="104">
        <v>20</v>
      </c>
      <c r="AE21" s="104">
        <v>20</v>
      </c>
      <c r="AF21" s="104">
        <v>20</v>
      </c>
      <c r="AG21" s="104">
        <v>20</v>
      </c>
      <c r="AH21" s="104">
        <v>20</v>
      </c>
      <c r="AI21" s="104">
        <v>20</v>
      </c>
      <c r="AJ21" s="104">
        <v>20</v>
      </c>
      <c r="AL21" s="109"/>
    </row>
    <row r="22" spans="1:38" x14ac:dyDescent="0.3">
      <c r="A22" s="98" t="s">
        <v>135</v>
      </c>
      <c r="B22" s="99" t="s">
        <v>24</v>
      </c>
      <c r="C22" s="100" t="s">
        <v>128</v>
      </c>
      <c r="D22" s="101" t="s">
        <v>139</v>
      </c>
      <c r="E22" s="101" t="s">
        <v>66</v>
      </c>
      <c r="F22" s="103" t="s">
        <v>4</v>
      </c>
      <c r="G22" s="104">
        <v>11</v>
      </c>
      <c r="H22" s="105">
        <v>3</v>
      </c>
      <c r="I22" s="105">
        <v>1</v>
      </c>
      <c r="J22" s="106">
        <v>44348</v>
      </c>
      <c r="K22" s="107">
        <v>51501</v>
      </c>
      <c r="L22" s="104">
        <v>11</v>
      </c>
      <c r="M22" s="104">
        <v>11</v>
      </c>
      <c r="N22" s="104">
        <v>11</v>
      </c>
      <c r="O22" s="104">
        <v>11</v>
      </c>
      <c r="P22" s="104">
        <v>11</v>
      </c>
      <c r="Q22" s="104">
        <v>11</v>
      </c>
      <c r="R22" s="104">
        <v>11</v>
      </c>
      <c r="S22" s="104">
        <v>11</v>
      </c>
      <c r="T22" s="104">
        <v>11</v>
      </c>
      <c r="U22" s="104">
        <v>11</v>
      </c>
      <c r="V22" s="104">
        <v>11</v>
      </c>
      <c r="W22" s="104">
        <v>11</v>
      </c>
      <c r="Y22" s="104">
        <v>22</v>
      </c>
      <c r="Z22" s="104">
        <v>22</v>
      </c>
      <c r="AA22" s="104">
        <v>22</v>
      </c>
      <c r="AB22" s="104">
        <v>22</v>
      </c>
      <c r="AC22" s="104">
        <v>22</v>
      </c>
      <c r="AD22" s="104">
        <v>22</v>
      </c>
      <c r="AE22" s="104">
        <v>22</v>
      </c>
      <c r="AF22" s="104">
        <v>22</v>
      </c>
      <c r="AG22" s="104">
        <v>22</v>
      </c>
      <c r="AH22" s="104">
        <v>22</v>
      </c>
      <c r="AI22" s="104">
        <v>22</v>
      </c>
      <c r="AJ22" s="104">
        <v>22</v>
      </c>
      <c r="AL22" s="109"/>
    </row>
    <row r="23" spans="1:38" x14ac:dyDescent="0.3">
      <c r="A23" s="98" t="s">
        <v>135</v>
      </c>
      <c r="B23" s="99" t="s">
        <v>24</v>
      </c>
      <c r="C23" s="100" t="s">
        <v>128</v>
      </c>
      <c r="D23" s="101" t="s">
        <v>140</v>
      </c>
      <c r="E23" s="101" t="s">
        <v>137</v>
      </c>
      <c r="F23" s="103" t="s">
        <v>4</v>
      </c>
      <c r="G23" s="104">
        <v>5</v>
      </c>
      <c r="H23" s="105">
        <v>3</v>
      </c>
      <c r="I23" s="105">
        <v>1</v>
      </c>
      <c r="J23" s="106">
        <v>45444</v>
      </c>
      <c r="K23" s="107">
        <v>51591</v>
      </c>
      <c r="L23" s="104">
        <v>5</v>
      </c>
      <c r="M23" s="104">
        <v>5</v>
      </c>
      <c r="N23" s="104">
        <v>5</v>
      </c>
      <c r="O23" s="104">
        <v>5</v>
      </c>
      <c r="P23" s="104">
        <v>5</v>
      </c>
      <c r="Q23" s="104">
        <v>5</v>
      </c>
      <c r="R23" s="104">
        <v>5</v>
      </c>
      <c r="S23" s="104">
        <v>5</v>
      </c>
      <c r="T23" s="104">
        <v>5</v>
      </c>
      <c r="U23" s="104">
        <v>5</v>
      </c>
      <c r="V23" s="104">
        <v>5</v>
      </c>
      <c r="W23" s="104">
        <v>5</v>
      </c>
      <c r="Y23" s="104">
        <v>10</v>
      </c>
      <c r="Z23" s="104">
        <v>10</v>
      </c>
      <c r="AA23" s="104">
        <v>10</v>
      </c>
      <c r="AB23" s="104">
        <v>10</v>
      </c>
      <c r="AC23" s="104">
        <v>10</v>
      </c>
      <c r="AD23" s="104">
        <v>10</v>
      </c>
      <c r="AE23" s="104">
        <v>10</v>
      </c>
      <c r="AF23" s="104">
        <v>10</v>
      </c>
      <c r="AG23" s="104">
        <v>10</v>
      </c>
      <c r="AH23" s="104">
        <v>10</v>
      </c>
      <c r="AI23" s="104">
        <v>10</v>
      </c>
      <c r="AJ23" s="104">
        <v>10</v>
      </c>
      <c r="AL23" s="109"/>
    </row>
    <row r="24" spans="1:38" x14ac:dyDescent="0.3">
      <c r="A24" s="98" t="s">
        <v>141</v>
      </c>
      <c r="B24" s="99" t="s">
        <v>24</v>
      </c>
      <c r="C24" s="100" t="s">
        <v>142</v>
      </c>
      <c r="D24" s="101" t="s">
        <v>143</v>
      </c>
      <c r="E24" s="101" t="s">
        <v>18</v>
      </c>
      <c r="F24" s="103" t="s">
        <v>4</v>
      </c>
      <c r="G24" s="111">
        <v>19.41</v>
      </c>
      <c r="H24" s="105" t="s">
        <v>144</v>
      </c>
      <c r="I24" s="105">
        <v>4</v>
      </c>
      <c r="J24" s="106">
        <v>43831</v>
      </c>
      <c r="K24" s="107">
        <v>46387</v>
      </c>
      <c r="L24" s="111">
        <v>28.35</v>
      </c>
      <c r="M24" s="111">
        <v>22.46</v>
      </c>
      <c r="N24" s="111">
        <v>28.38</v>
      </c>
      <c r="O24" s="111">
        <v>28.33</v>
      </c>
      <c r="P24" s="111">
        <v>28.21</v>
      </c>
      <c r="Q24" s="111">
        <v>28.06</v>
      </c>
      <c r="R24" s="111">
        <v>27.46</v>
      </c>
      <c r="S24" s="111">
        <v>19.41</v>
      </c>
      <c r="T24" s="111">
        <v>19.22</v>
      </c>
      <c r="U24" s="111">
        <v>19.2</v>
      </c>
      <c r="V24" s="111">
        <v>19.239999999999998</v>
      </c>
      <c r="W24" s="111">
        <v>19.440000000000001</v>
      </c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L24" s="109"/>
    </row>
    <row r="25" spans="1:38" x14ac:dyDescent="0.3">
      <c r="A25" s="98" t="s">
        <v>145</v>
      </c>
      <c r="B25" s="99" t="s">
        <v>24</v>
      </c>
      <c r="C25" s="100" t="s">
        <v>142</v>
      </c>
      <c r="D25" s="101" t="s">
        <v>143</v>
      </c>
      <c r="E25" s="101" t="s">
        <v>71</v>
      </c>
      <c r="F25" s="103" t="s">
        <v>4</v>
      </c>
      <c r="G25" s="111">
        <v>19.61</v>
      </c>
      <c r="H25" s="105" t="s">
        <v>144</v>
      </c>
      <c r="I25" s="105">
        <v>4</v>
      </c>
      <c r="J25" s="106">
        <v>44075</v>
      </c>
      <c r="K25" s="107">
        <v>46387</v>
      </c>
      <c r="L25" s="111">
        <v>19.170000000000002</v>
      </c>
      <c r="M25" s="111">
        <v>18.8</v>
      </c>
      <c r="N25" s="111">
        <v>17.87</v>
      </c>
      <c r="O25" s="111">
        <v>18.55</v>
      </c>
      <c r="P25" s="111">
        <v>18.27</v>
      </c>
      <c r="Q25" s="111">
        <v>18.02</v>
      </c>
      <c r="R25" s="111">
        <v>18.39</v>
      </c>
      <c r="S25" s="111">
        <v>19.61</v>
      </c>
      <c r="T25" s="111">
        <v>18.64</v>
      </c>
      <c r="U25" s="111">
        <v>18.899999999999999</v>
      </c>
      <c r="V25" s="111">
        <v>15.88</v>
      </c>
      <c r="W25" s="111">
        <v>18.73</v>
      </c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L25" s="109"/>
    </row>
    <row r="26" spans="1:38" x14ac:dyDescent="0.3">
      <c r="A26" s="112"/>
      <c r="B26" s="113"/>
      <c r="C26" s="114"/>
      <c r="D26" s="112"/>
      <c r="E26" s="113"/>
      <c r="F26" s="115"/>
      <c r="G26" s="116"/>
      <c r="H26" s="113"/>
      <c r="I26" s="113"/>
      <c r="J26" s="117"/>
      <c r="K26" s="117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L26" s="109"/>
    </row>
    <row r="27" spans="1:38" x14ac:dyDescent="0.3">
      <c r="A27" s="119" t="s">
        <v>184</v>
      </c>
      <c r="B27" s="119"/>
      <c r="C27" s="119"/>
      <c r="D27" s="119" t="s">
        <v>185</v>
      </c>
      <c r="E27" s="119" t="s">
        <v>150</v>
      </c>
      <c r="F27" s="119" t="s">
        <v>6</v>
      </c>
      <c r="G27" s="119"/>
      <c r="H27" s="119"/>
      <c r="I27" s="119"/>
      <c r="J27" s="120">
        <v>45658</v>
      </c>
      <c r="K27" s="120">
        <v>46022</v>
      </c>
      <c r="L27" s="120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2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84" t="s">
        <v>89</v>
      </c>
      <c r="AL27" s="109"/>
    </row>
    <row r="28" spans="1:38" x14ac:dyDescent="0.3">
      <c r="A28" s="130"/>
      <c r="B28" s="131"/>
      <c r="C28" s="131"/>
      <c r="D28" s="132"/>
      <c r="E28" s="133"/>
      <c r="F28" s="134"/>
      <c r="G28" s="135"/>
      <c r="H28" s="136"/>
      <c r="I28" s="136"/>
      <c r="J28" s="137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18"/>
      <c r="V28" s="118"/>
      <c r="W28" s="11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L28" s="109"/>
    </row>
    <row r="29" spans="1:38" ht="53.4" x14ac:dyDescent="0.3">
      <c r="A29" s="139" t="s">
        <v>153</v>
      </c>
      <c r="B29" s="140"/>
      <c r="C29" s="140" t="s">
        <v>104</v>
      </c>
      <c r="D29" s="139" t="s">
        <v>105</v>
      </c>
      <c r="E29" s="141" t="s">
        <v>1</v>
      </c>
      <c r="F29" s="142" t="s">
        <v>21</v>
      </c>
      <c r="G29" s="142" t="s">
        <v>29</v>
      </c>
      <c r="H29" s="143" t="s">
        <v>106</v>
      </c>
      <c r="I29" s="144"/>
      <c r="J29" s="145" t="s">
        <v>147</v>
      </c>
      <c r="K29" s="145" t="s">
        <v>26</v>
      </c>
      <c r="L29" s="146" t="s">
        <v>90</v>
      </c>
      <c r="M29" s="146" t="s">
        <v>91</v>
      </c>
      <c r="N29" s="146" t="s">
        <v>92</v>
      </c>
      <c r="O29" s="146" t="s">
        <v>93</v>
      </c>
      <c r="P29" s="146" t="s">
        <v>94</v>
      </c>
      <c r="Q29" s="146" t="s">
        <v>95</v>
      </c>
      <c r="R29" s="146" t="s">
        <v>96</v>
      </c>
      <c r="S29" s="146" t="s">
        <v>97</v>
      </c>
      <c r="T29" s="146" t="s">
        <v>98</v>
      </c>
      <c r="U29" s="146" t="s">
        <v>99</v>
      </c>
      <c r="V29" s="146" t="s">
        <v>100</v>
      </c>
      <c r="W29" s="146" t="s">
        <v>101</v>
      </c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L29" s="109"/>
    </row>
    <row r="30" spans="1:38" ht="14.4" x14ac:dyDescent="0.3">
      <c r="A30" s="148" t="s">
        <v>127</v>
      </c>
      <c r="B30" s="149" t="s">
        <v>24</v>
      </c>
      <c r="C30" s="150" t="s">
        <v>154</v>
      </c>
      <c r="D30" s="151" t="s">
        <v>188</v>
      </c>
      <c r="E30" s="152" t="s">
        <v>156</v>
      </c>
      <c r="F30" s="153" t="s">
        <v>3</v>
      </c>
      <c r="G30" s="154">
        <v>5</v>
      </c>
      <c r="H30" s="155"/>
      <c r="I30" s="155"/>
      <c r="J30" s="156">
        <v>43040</v>
      </c>
      <c r="K30" s="156">
        <v>46872</v>
      </c>
      <c r="L30" s="157">
        <v>5</v>
      </c>
      <c r="M30" s="153">
        <v>5</v>
      </c>
      <c r="N30" s="153">
        <v>5</v>
      </c>
      <c r="O30" s="153">
        <v>5</v>
      </c>
      <c r="P30" s="153">
        <v>5</v>
      </c>
      <c r="Q30" s="153">
        <v>5</v>
      </c>
      <c r="R30" s="153">
        <v>5</v>
      </c>
      <c r="S30" s="153">
        <v>5</v>
      </c>
      <c r="T30" s="153">
        <v>5</v>
      </c>
      <c r="U30" s="153">
        <v>5</v>
      </c>
      <c r="V30" s="153">
        <v>5</v>
      </c>
      <c r="W30" s="153">
        <v>5</v>
      </c>
    </row>
    <row r="31" spans="1:38" ht="14.4" x14ac:dyDescent="0.3">
      <c r="A31" s="148" t="s">
        <v>127</v>
      </c>
      <c r="B31" s="149" t="s">
        <v>24</v>
      </c>
      <c r="C31" s="150" t="s">
        <v>154</v>
      </c>
      <c r="D31" s="151" t="s">
        <v>189</v>
      </c>
      <c r="E31" s="152" t="s">
        <v>190</v>
      </c>
      <c r="F31" s="153" t="s">
        <v>3</v>
      </c>
      <c r="G31" s="154">
        <v>5</v>
      </c>
      <c r="H31" s="155"/>
      <c r="I31" s="155"/>
      <c r="J31" s="156">
        <v>43132</v>
      </c>
      <c r="K31" s="156">
        <v>46965</v>
      </c>
      <c r="L31" s="157">
        <v>5</v>
      </c>
      <c r="M31" s="157">
        <v>5</v>
      </c>
      <c r="N31" s="157">
        <v>5</v>
      </c>
      <c r="O31" s="157">
        <v>5</v>
      </c>
      <c r="P31" s="157">
        <v>5</v>
      </c>
      <c r="Q31" s="157">
        <v>5</v>
      </c>
      <c r="R31" s="157">
        <v>5</v>
      </c>
      <c r="S31" s="157">
        <v>5</v>
      </c>
      <c r="T31" s="157">
        <v>5</v>
      </c>
      <c r="U31" s="157">
        <v>5</v>
      </c>
      <c r="V31" s="157">
        <v>5</v>
      </c>
      <c r="W31" s="157">
        <v>5</v>
      </c>
    </row>
    <row r="32" spans="1:38" ht="14.4" x14ac:dyDescent="0.3">
      <c r="A32" s="148" t="s">
        <v>127</v>
      </c>
      <c r="B32" s="149" t="s">
        <v>24</v>
      </c>
      <c r="C32" s="150" t="s">
        <v>154</v>
      </c>
      <c r="D32" s="151" t="s">
        <v>191</v>
      </c>
      <c r="E32" s="152" t="s">
        <v>192</v>
      </c>
      <c r="F32" s="153" t="s">
        <v>3</v>
      </c>
      <c r="G32" s="154">
        <v>25</v>
      </c>
      <c r="H32" s="155"/>
      <c r="I32" s="155"/>
      <c r="J32" s="156">
        <v>43556</v>
      </c>
      <c r="K32" s="156">
        <v>47299</v>
      </c>
      <c r="L32" s="157">
        <v>25</v>
      </c>
      <c r="M32" s="157">
        <v>25</v>
      </c>
      <c r="N32" s="157">
        <v>25</v>
      </c>
      <c r="O32" s="157">
        <v>25</v>
      </c>
      <c r="P32" s="157">
        <v>25</v>
      </c>
      <c r="Q32" s="157">
        <v>25</v>
      </c>
      <c r="R32" s="157">
        <v>25</v>
      </c>
      <c r="S32" s="157">
        <v>25</v>
      </c>
      <c r="T32" s="157">
        <v>25</v>
      </c>
      <c r="U32" s="157">
        <v>25</v>
      </c>
      <c r="V32" s="157">
        <v>25</v>
      </c>
      <c r="W32" s="157">
        <v>25</v>
      </c>
    </row>
    <row r="33" spans="1:36" ht="14.4" x14ac:dyDescent="0.3">
      <c r="A33" s="148" t="s">
        <v>127</v>
      </c>
      <c r="B33" s="149" t="s">
        <v>24</v>
      </c>
      <c r="C33" s="150" t="s">
        <v>154</v>
      </c>
      <c r="D33" s="151" t="s">
        <v>193</v>
      </c>
      <c r="E33" s="152" t="s">
        <v>194</v>
      </c>
      <c r="F33" s="153" t="s">
        <v>3</v>
      </c>
      <c r="G33" s="154">
        <v>15</v>
      </c>
      <c r="H33" s="155"/>
      <c r="I33" s="155"/>
      <c r="J33" s="156">
        <v>43891</v>
      </c>
      <c r="K33" s="156">
        <v>47542</v>
      </c>
      <c r="L33" s="157">
        <v>15</v>
      </c>
      <c r="M33" s="157">
        <v>15</v>
      </c>
      <c r="N33" s="157">
        <v>15</v>
      </c>
      <c r="O33" s="157">
        <v>15</v>
      </c>
      <c r="P33" s="157">
        <v>15</v>
      </c>
      <c r="Q33" s="157">
        <v>15</v>
      </c>
      <c r="R33" s="157">
        <v>15</v>
      </c>
      <c r="S33" s="157">
        <v>15</v>
      </c>
      <c r="T33" s="157">
        <v>15</v>
      </c>
      <c r="U33" s="157">
        <v>15</v>
      </c>
      <c r="V33" s="157">
        <v>15</v>
      </c>
      <c r="W33" s="157">
        <v>15</v>
      </c>
    </row>
    <row r="34" spans="1:36" ht="14.4" x14ac:dyDescent="0.3">
      <c r="A34" s="148" t="s">
        <v>127</v>
      </c>
      <c r="B34" s="149" t="s">
        <v>24</v>
      </c>
      <c r="C34" s="150" t="s">
        <v>163</v>
      </c>
      <c r="D34" s="151" t="s">
        <v>195</v>
      </c>
      <c r="E34" s="152" t="s">
        <v>196</v>
      </c>
      <c r="F34" s="153" t="s">
        <v>3</v>
      </c>
      <c r="G34" s="154">
        <v>20</v>
      </c>
      <c r="H34" s="155"/>
      <c r="I34" s="155"/>
      <c r="J34" s="156">
        <v>42705</v>
      </c>
      <c r="K34" s="156">
        <v>46507</v>
      </c>
      <c r="L34" s="157">
        <v>20</v>
      </c>
      <c r="M34" s="157">
        <v>20</v>
      </c>
      <c r="N34" s="157">
        <v>20</v>
      </c>
      <c r="O34" s="157">
        <v>20</v>
      </c>
      <c r="P34" s="157">
        <v>20</v>
      </c>
      <c r="Q34" s="157">
        <v>20</v>
      </c>
      <c r="R34" s="157">
        <v>20</v>
      </c>
      <c r="S34" s="157">
        <v>20</v>
      </c>
      <c r="T34" s="157">
        <v>20</v>
      </c>
      <c r="U34" s="157">
        <v>20</v>
      </c>
      <c r="V34" s="157">
        <v>20</v>
      </c>
      <c r="W34" s="157">
        <v>20</v>
      </c>
    </row>
    <row r="35" spans="1:36" ht="14.4" x14ac:dyDescent="0.3">
      <c r="A35" s="148" t="s">
        <v>166</v>
      </c>
      <c r="B35" s="149" t="s">
        <v>24</v>
      </c>
      <c r="C35" s="150" t="s">
        <v>167</v>
      </c>
      <c r="D35" s="151" t="s">
        <v>168</v>
      </c>
      <c r="E35" s="152" t="s">
        <v>150</v>
      </c>
      <c r="F35" s="153" t="s">
        <v>3</v>
      </c>
      <c r="G35" s="154">
        <v>5</v>
      </c>
      <c r="H35" s="161"/>
      <c r="I35" s="161"/>
      <c r="J35" s="156">
        <v>44531</v>
      </c>
      <c r="K35" s="156">
        <v>49673</v>
      </c>
      <c r="L35" s="157">
        <v>4.3</v>
      </c>
      <c r="M35" s="157">
        <v>4.26</v>
      </c>
      <c r="N35" s="157">
        <v>4.6500000000000004</v>
      </c>
      <c r="O35" s="157">
        <v>4.66</v>
      </c>
      <c r="P35" s="157">
        <v>4.8099999999999996</v>
      </c>
      <c r="Q35" s="157">
        <v>4.8499999999999996</v>
      </c>
      <c r="R35" s="157">
        <v>4.9400000000000004</v>
      </c>
      <c r="S35" s="157">
        <v>5</v>
      </c>
      <c r="T35" s="157">
        <v>4.99</v>
      </c>
      <c r="U35" s="157">
        <v>4.71</v>
      </c>
      <c r="V35" s="157">
        <v>4.6399999999999997</v>
      </c>
      <c r="W35" s="157">
        <v>4.07</v>
      </c>
    </row>
    <row r="36" spans="1:36" ht="14.4" x14ac:dyDescent="0.3">
      <c r="A36" s="148" t="s">
        <v>169</v>
      </c>
      <c r="B36" s="149" t="s">
        <v>24</v>
      </c>
      <c r="C36" s="150" t="s">
        <v>170</v>
      </c>
      <c r="D36" s="151" t="s">
        <v>186</v>
      </c>
      <c r="E36" s="152" t="s">
        <v>172</v>
      </c>
      <c r="F36" s="153" t="s">
        <v>4</v>
      </c>
      <c r="G36" s="154">
        <v>13.446999999999999</v>
      </c>
      <c r="H36" s="161"/>
      <c r="I36" s="161"/>
      <c r="J36" s="156">
        <v>44562</v>
      </c>
      <c r="K36" s="156">
        <v>47999</v>
      </c>
      <c r="L36" s="157">
        <v>9.8870000000000005</v>
      </c>
      <c r="M36" s="157">
        <v>8.7370000000000001</v>
      </c>
      <c r="N36" s="157">
        <v>8.4870000000000001</v>
      </c>
      <c r="O36" s="157">
        <v>8.5570000000000004</v>
      </c>
      <c r="P36" s="157">
        <v>8.5790000000000006</v>
      </c>
      <c r="Q36" s="157">
        <v>11.894</v>
      </c>
      <c r="R36" s="157">
        <v>13.356</v>
      </c>
      <c r="S36" s="157">
        <v>13.446999999999999</v>
      </c>
      <c r="T36" s="157">
        <v>11.598000000000001</v>
      </c>
      <c r="U36" s="157">
        <v>9.9809999999999999</v>
      </c>
      <c r="V36" s="157">
        <v>9.5350000000000001</v>
      </c>
      <c r="W36" s="157">
        <v>10.234</v>
      </c>
    </row>
    <row r="39" spans="1:36" x14ac:dyDescent="0.3">
      <c r="F39" s="162" t="s">
        <v>187</v>
      </c>
      <c r="G39" s="163">
        <v>1</v>
      </c>
      <c r="H39" s="164" t="s">
        <v>174</v>
      </c>
      <c r="K39" s="165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</row>
    <row r="40" spans="1:36" x14ac:dyDescent="0.3">
      <c r="F40" s="84" t="s">
        <v>175</v>
      </c>
      <c r="G40" s="84">
        <v>1.0509999999999999</v>
      </c>
      <c r="K40" s="167" t="s">
        <v>176</v>
      </c>
      <c r="L40" s="168">
        <f t="shared" ref="L40:W40" si="0">SUM(L$4:L$25)+(SUM(L$27)*$G$39)</f>
        <v>2043.54</v>
      </c>
      <c r="M40" s="168">
        <f t="shared" si="0"/>
        <v>2037.55</v>
      </c>
      <c r="N40" s="168">
        <f t="shared" si="0"/>
        <v>2046.71</v>
      </c>
      <c r="O40" s="168">
        <f t="shared" si="0"/>
        <v>2065.41</v>
      </c>
      <c r="P40" s="168">
        <f t="shared" si="0"/>
        <v>2045.54</v>
      </c>
      <c r="Q40" s="168">
        <f t="shared" si="0"/>
        <v>2043.78</v>
      </c>
      <c r="R40" s="168">
        <f t="shared" si="0"/>
        <v>2051.35</v>
      </c>
      <c r="S40" s="168">
        <f t="shared" si="0"/>
        <v>2039.13</v>
      </c>
      <c r="T40" s="168">
        <f t="shared" si="0"/>
        <v>2030.0400000000002</v>
      </c>
      <c r="U40" s="168">
        <f t="shared" si="0"/>
        <v>2030.2800000000002</v>
      </c>
      <c r="V40" s="168">
        <f t="shared" si="0"/>
        <v>2027.3000000000002</v>
      </c>
      <c r="W40" s="168">
        <f t="shared" si="0"/>
        <v>2030.3500000000001</v>
      </c>
      <c r="X40" s="169" t="s">
        <v>177</v>
      </c>
      <c r="Y40" s="168">
        <f t="shared" ref="Y40:AJ40" si="1">SUM(Y4:Y34)</f>
        <v>2028.2600000000002</v>
      </c>
      <c r="Z40" s="168">
        <f t="shared" si="1"/>
        <v>2028.2600000000002</v>
      </c>
      <c r="AA40" s="168">
        <f t="shared" si="1"/>
        <v>2028.2600000000002</v>
      </c>
      <c r="AB40" s="168">
        <f t="shared" si="1"/>
        <v>2028.2600000000002</v>
      </c>
      <c r="AC40" s="168">
        <f t="shared" si="1"/>
        <v>2028.2600000000002</v>
      </c>
      <c r="AD40" s="168">
        <f t="shared" si="1"/>
        <v>2028.2600000000002</v>
      </c>
      <c r="AE40" s="168">
        <f t="shared" si="1"/>
        <v>2028.2600000000002</v>
      </c>
      <c r="AF40" s="168">
        <f t="shared" si="1"/>
        <v>2028.2600000000002</v>
      </c>
      <c r="AG40" s="168">
        <f t="shared" si="1"/>
        <v>2028.2600000000002</v>
      </c>
      <c r="AH40" s="168">
        <f t="shared" si="1"/>
        <v>2028.2600000000002</v>
      </c>
      <c r="AI40" s="168">
        <f t="shared" si="1"/>
        <v>2028.2600000000002</v>
      </c>
      <c r="AJ40" s="168">
        <f t="shared" si="1"/>
        <v>2028.2600000000002</v>
      </c>
    </row>
    <row r="41" spans="1:36" ht="53.4" x14ac:dyDescent="0.3">
      <c r="K41" s="170" t="s">
        <v>178</v>
      </c>
      <c r="L41" s="171">
        <f>SUM(L30:L36)*$G$40</f>
        <v>88.480536999999998</v>
      </c>
      <c r="M41" s="171">
        <f t="shared" ref="M41:W41" si="2">SUM(M30:M36)*$G$40</f>
        <v>87.229846999999992</v>
      </c>
      <c r="N41" s="171">
        <f t="shared" si="2"/>
        <v>87.376987</v>
      </c>
      <c r="O41" s="171">
        <f t="shared" si="2"/>
        <v>87.461067</v>
      </c>
      <c r="P41" s="171">
        <f t="shared" si="2"/>
        <v>87.641839000000004</v>
      </c>
      <c r="Q41" s="171">
        <f t="shared" si="2"/>
        <v>91.167943999999991</v>
      </c>
      <c r="R41" s="171">
        <f t="shared" si="2"/>
        <v>92.799095999999992</v>
      </c>
      <c r="S41" s="171">
        <f t="shared" si="2"/>
        <v>92.957796999999999</v>
      </c>
      <c r="T41" s="171">
        <f t="shared" si="2"/>
        <v>91.003987999999993</v>
      </c>
      <c r="U41" s="171">
        <f t="shared" si="2"/>
        <v>89.010240999999979</v>
      </c>
      <c r="V41" s="171">
        <f t="shared" si="2"/>
        <v>88.467924999999994</v>
      </c>
      <c r="W41" s="171">
        <f t="shared" si="2"/>
        <v>88.603503999999987</v>
      </c>
      <c r="X41" s="169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</row>
    <row r="42" spans="1:36" x14ac:dyDescent="0.3">
      <c r="F42" s="175" t="s">
        <v>180</v>
      </c>
      <c r="G42" s="86" t="s">
        <v>3</v>
      </c>
      <c r="H42" s="176">
        <f>SUMIF($F$4:$F$25, $G42,S$4:S$25)</f>
        <v>1785.55</v>
      </c>
      <c r="K42" s="170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73" t="s">
        <v>179</v>
      </c>
      <c r="Y42" s="174">
        <f t="shared" ref="Y42:AJ42" si="3">SUMIF($H$4:$H$27, 1, Y$4:Y$27)</f>
        <v>1656.2600000000002</v>
      </c>
      <c r="Z42" s="174">
        <f t="shared" si="3"/>
        <v>1656.2600000000002</v>
      </c>
      <c r="AA42" s="174">
        <f t="shared" si="3"/>
        <v>1656.2600000000002</v>
      </c>
      <c r="AB42" s="174">
        <f t="shared" si="3"/>
        <v>1656.2600000000002</v>
      </c>
      <c r="AC42" s="174">
        <f t="shared" si="3"/>
        <v>1656.2600000000002</v>
      </c>
      <c r="AD42" s="174">
        <f t="shared" si="3"/>
        <v>1656.2600000000002</v>
      </c>
      <c r="AE42" s="174">
        <f t="shared" si="3"/>
        <v>1656.2600000000002</v>
      </c>
      <c r="AF42" s="174">
        <f t="shared" si="3"/>
        <v>1656.2600000000002</v>
      </c>
      <c r="AG42" s="174">
        <f t="shared" si="3"/>
        <v>1656.2600000000002</v>
      </c>
      <c r="AH42" s="174">
        <f t="shared" si="3"/>
        <v>1656.2600000000002</v>
      </c>
      <c r="AI42" s="174">
        <f t="shared" si="3"/>
        <v>1656.2600000000002</v>
      </c>
      <c r="AJ42" s="174">
        <f t="shared" si="3"/>
        <v>1656.2600000000002</v>
      </c>
    </row>
    <row r="43" spans="1:36" x14ac:dyDescent="0.3">
      <c r="G43" s="86" t="s">
        <v>4</v>
      </c>
      <c r="H43" s="176">
        <f t="shared" ref="H43:H44" si="4">SUMIF($F$4:$F$25, $G43,S$4:S$25)</f>
        <v>253.57999999999998</v>
      </c>
      <c r="J43" s="177" t="s">
        <v>181</v>
      </c>
      <c r="K43" s="170" t="s">
        <v>3</v>
      </c>
      <c r="L43" s="176">
        <f>SUMIF($F$30:$F$36, $K$43,L$30:L$36)*$G$40</f>
        <v>78.089299999999994</v>
      </c>
      <c r="M43" s="176">
        <f t="shared" ref="M43:W43" si="5">SUMIF($F$30:$F$36, $K$43,M$30:M$36)*$G$40</f>
        <v>78.047259999999994</v>
      </c>
      <c r="N43" s="176">
        <f t="shared" si="5"/>
        <v>78.457149999999999</v>
      </c>
      <c r="O43" s="176">
        <f t="shared" si="5"/>
        <v>78.467659999999995</v>
      </c>
      <c r="P43" s="176">
        <f t="shared" si="5"/>
        <v>78.625309999999999</v>
      </c>
      <c r="Q43" s="176">
        <f t="shared" si="5"/>
        <v>78.667349999999985</v>
      </c>
      <c r="R43" s="176">
        <f t="shared" si="5"/>
        <v>78.761939999999996</v>
      </c>
      <c r="S43" s="176">
        <f t="shared" si="5"/>
        <v>78.824999999999989</v>
      </c>
      <c r="T43" s="176">
        <f t="shared" si="5"/>
        <v>78.814489999999992</v>
      </c>
      <c r="U43" s="176">
        <f t="shared" si="5"/>
        <v>78.520209999999992</v>
      </c>
      <c r="V43" s="176">
        <f t="shared" si="5"/>
        <v>78.446640000000002</v>
      </c>
      <c r="W43" s="176">
        <f t="shared" si="5"/>
        <v>77.84756999999999</v>
      </c>
      <c r="X43" s="173" t="s">
        <v>182</v>
      </c>
      <c r="Y43" s="174">
        <f t="shared" ref="Y43:AJ43" si="6">SUMIF($H$4:$H$24, 2, Y$4:Y$27)</f>
        <v>0</v>
      </c>
      <c r="Z43" s="174">
        <f t="shared" si="6"/>
        <v>0</v>
      </c>
      <c r="AA43" s="174">
        <f t="shared" si="6"/>
        <v>0</v>
      </c>
      <c r="AB43" s="174">
        <f t="shared" si="6"/>
        <v>0</v>
      </c>
      <c r="AC43" s="174">
        <f t="shared" si="6"/>
        <v>0</v>
      </c>
      <c r="AD43" s="174">
        <f t="shared" si="6"/>
        <v>0</v>
      </c>
      <c r="AE43" s="174">
        <f t="shared" si="6"/>
        <v>0</v>
      </c>
      <c r="AF43" s="174">
        <f t="shared" si="6"/>
        <v>0</v>
      </c>
      <c r="AG43" s="174">
        <f t="shared" si="6"/>
        <v>0</v>
      </c>
      <c r="AH43" s="174">
        <f t="shared" si="6"/>
        <v>0</v>
      </c>
      <c r="AI43" s="174">
        <f t="shared" si="6"/>
        <v>0</v>
      </c>
      <c r="AJ43" s="174">
        <f t="shared" si="6"/>
        <v>0</v>
      </c>
    </row>
    <row r="44" spans="1:36" ht="26.7" customHeight="1" x14ac:dyDescent="0.3">
      <c r="G44" s="86" t="s">
        <v>6</v>
      </c>
      <c r="H44" s="176">
        <f t="shared" si="4"/>
        <v>0</v>
      </c>
      <c r="J44" s="177"/>
      <c r="K44" s="170" t="s">
        <v>4</v>
      </c>
      <c r="L44" s="176">
        <f>SUMIF($F$30:$F$36, $K$44,L$30:L$36)*$G$40</f>
        <v>10.391237</v>
      </c>
      <c r="M44" s="176">
        <f t="shared" ref="M44:W44" si="7">SUMIF($F$30:$F$36, $K$44,M$30:M$36)*$G$40</f>
        <v>9.1825869999999998</v>
      </c>
      <c r="N44" s="176">
        <f t="shared" si="7"/>
        <v>8.9198369999999993</v>
      </c>
      <c r="O44" s="176">
        <f t="shared" si="7"/>
        <v>8.9934069999999995</v>
      </c>
      <c r="P44" s="176">
        <f t="shared" si="7"/>
        <v>9.0165290000000002</v>
      </c>
      <c r="Q44" s="176">
        <f t="shared" si="7"/>
        <v>12.500594</v>
      </c>
      <c r="R44" s="176">
        <f t="shared" si="7"/>
        <v>14.037156</v>
      </c>
      <c r="S44" s="176">
        <f t="shared" si="7"/>
        <v>14.132796999999998</v>
      </c>
      <c r="T44" s="176">
        <f t="shared" si="7"/>
        <v>12.189498</v>
      </c>
      <c r="U44" s="176">
        <f t="shared" si="7"/>
        <v>10.490030999999998</v>
      </c>
      <c r="V44" s="176">
        <f t="shared" si="7"/>
        <v>10.021284999999999</v>
      </c>
      <c r="W44" s="176">
        <f t="shared" si="7"/>
        <v>10.755934</v>
      </c>
      <c r="X44" s="173" t="s">
        <v>183</v>
      </c>
      <c r="Y44" s="174">
        <f t="shared" ref="Y44:AJ44" si="8">SUMIF($H$4:$H$27, 3, Y$4:Y$27)</f>
        <v>372</v>
      </c>
      <c r="Z44" s="174">
        <f t="shared" si="8"/>
        <v>372</v>
      </c>
      <c r="AA44" s="174">
        <f t="shared" si="8"/>
        <v>372</v>
      </c>
      <c r="AB44" s="174">
        <f t="shared" si="8"/>
        <v>372</v>
      </c>
      <c r="AC44" s="174">
        <f t="shared" si="8"/>
        <v>372</v>
      </c>
      <c r="AD44" s="174">
        <f t="shared" si="8"/>
        <v>372</v>
      </c>
      <c r="AE44" s="174">
        <f t="shared" si="8"/>
        <v>372</v>
      </c>
      <c r="AF44" s="174">
        <f t="shared" si="8"/>
        <v>372</v>
      </c>
      <c r="AG44" s="174">
        <f t="shared" si="8"/>
        <v>372</v>
      </c>
      <c r="AH44" s="174">
        <f t="shared" si="8"/>
        <v>372</v>
      </c>
      <c r="AI44" s="174">
        <f t="shared" si="8"/>
        <v>372</v>
      </c>
      <c r="AJ44" s="174">
        <f t="shared" si="8"/>
        <v>372</v>
      </c>
    </row>
    <row r="45" spans="1:36" x14ac:dyDescent="0.3">
      <c r="G45" s="86" t="s">
        <v>35</v>
      </c>
      <c r="H45" s="179">
        <f>SUM(H42:H44)</f>
        <v>2039.1299999999999</v>
      </c>
      <c r="J45" s="177"/>
      <c r="K45" s="170" t="s">
        <v>49</v>
      </c>
      <c r="L45" s="176">
        <f>SUMIF($F$30:$F$36, $K$45,L$30:L$36)*$G$40</f>
        <v>0</v>
      </c>
      <c r="M45" s="176">
        <f t="shared" ref="M45:W45" si="9">SUMIF($F$30:$F$36, $K$45,M$30:M$36)*$G$40</f>
        <v>0</v>
      </c>
      <c r="N45" s="176">
        <f t="shared" si="9"/>
        <v>0</v>
      </c>
      <c r="O45" s="176">
        <f t="shared" si="9"/>
        <v>0</v>
      </c>
      <c r="P45" s="176">
        <f t="shared" si="9"/>
        <v>0</v>
      </c>
      <c r="Q45" s="176">
        <f t="shared" si="9"/>
        <v>0</v>
      </c>
      <c r="R45" s="176">
        <f t="shared" si="9"/>
        <v>0</v>
      </c>
      <c r="S45" s="176">
        <f t="shared" si="9"/>
        <v>0</v>
      </c>
      <c r="T45" s="176">
        <f t="shared" si="9"/>
        <v>0</v>
      </c>
      <c r="U45" s="176">
        <f t="shared" si="9"/>
        <v>0</v>
      </c>
      <c r="V45" s="176">
        <f t="shared" si="9"/>
        <v>0</v>
      </c>
      <c r="W45" s="176">
        <f t="shared" si="9"/>
        <v>0</v>
      </c>
    </row>
    <row r="46" spans="1:36" ht="14.4" x14ac:dyDescent="0.3">
      <c r="K46" s="170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72"/>
      <c r="Y46" s="172"/>
    </row>
    <row r="47" spans="1:36" ht="14.4" x14ac:dyDescent="0.3">
      <c r="X47" s="172"/>
      <c r="Y47" s="172"/>
    </row>
  </sheetData>
  <autoFilter ref="A3:AQ36" xr:uid="{F910DFD0-0C3F-4E14-B249-495CF3BA17C6}"/>
  <mergeCells count="1">
    <mergeCell ref="J43:J45"/>
  </mergeCells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4040E-E7D0-461F-965A-6D8D3750EC10}">
  <dimension ref="A1:V44"/>
  <sheetViews>
    <sheetView zoomScale="84" zoomScaleNormal="115" workbookViewId="0">
      <selection activeCell="D3" sqref="D3"/>
    </sheetView>
  </sheetViews>
  <sheetFormatPr defaultRowHeight="14.4" x14ac:dyDescent="0.3"/>
  <cols>
    <col min="1" max="1" width="38.33203125" style="172" customWidth="1"/>
    <col min="2" max="2" width="28.6640625" style="172" bestFit="1" customWidth="1"/>
    <col min="3" max="3" width="24.33203125" style="172" bestFit="1" customWidth="1"/>
    <col min="4" max="4" width="14.33203125" style="172" customWidth="1"/>
    <col min="5" max="9" width="10" style="172" customWidth="1"/>
    <col min="10" max="10" width="16.33203125" style="172" bestFit="1" customWidth="1"/>
    <col min="11" max="11" width="9" style="172" bestFit="1" customWidth="1"/>
    <col min="12" max="15" width="10" style="172" customWidth="1"/>
    <col min="16" max="16" width="10.5546875" style="172" customWidth="1"/>
    <col min="17" max="17" width="14.33203125" style="172" customWidth="1"/>
    <col min="18" max="18" width="14.6640625" style="172" customWidth="1"/>
    <col min="19" max="21" width="13.44140625" style="172" customWidth="1"/>
    <col min="22" max="22" width="37.33203125" style="172" bestFit="1" customWidth="1"/>
    <col min="23" max="16384" width="8.88671875" style="172"/>
  </cols>
  <sheetData>
    <row r="1" spans="1:22" x14ac:dyDescent="0.3">
      <c r="D1" s="181">
        <v>4</v>
      </c>
      <c r="E1" s="181">
        <v>5</v>
      </c>
      <c r="F1" s="181">
        <v>6</v>
      </c>
      <c r="G1" s="181">
        <v>7</v>
      </c>
      <c r="H1" s="181">
        <v>8</v>
      </c>
      <c r="I1" s="181">
        <v>9</v>
      </c>
      <c r="J1" s="181">
        <v>10</v>
      </c>
      <c r="K1" s="181">
        <v>11</v>
      </c>
      <c r="L1" s="181">
        <v>12</v>
      </c>
      <c r="M1" s="181">
        <v>13</v>
      </c>
      <c r="N1" s="181">
        <v>14</v>
      </c>
      <c r="O1" s="181">
        <v>15</v>
      </c>
      <c r="P1" s="181"/>
    </row>
    <row r="2" spans="1:22" ht="66.599999999999994" x14ac:dyDescent="0.3">
      <c r="A2" s="182" t="s">
        <v>0</v>
      </c>
      <c r="B2" s="182" t="s">
        <v>1</v>
      </c>
      <c r="C2" s="182" t="s">
        <v>197</v>
      </c>
      <c r="D2" s="183" t="s">
        <v>198</v>
      </c>
      <c r="E2" s="183" t="s">
        <v>198</v>
      </c>
      <c r="F2" s="183" t="s">
        <v>198</v>
      </c>
      <c r="G2" s="183" t="s">
        <v>198</v>
      </c>
      <c r="H2" s="183" t="s">
        <v>198</v>
      </c>
      <c r="I2" s="183" t="s">
        <v>198</v>
      </c>
      <c r="J2" s="183" t="s">
        <v>198</v>
      </c>
      <c r="K2" s="183" t="s">
        <v>198</v>
      </c>
      <c r="L2" s="183" t="s">
        <v>198</v>
      </c>
      <c r="M2" s="183" t="s">
        <v>198</v>
      </c>
      <c r="N2" s="183" t="s">
        <v>198</v>
      </c>
      <c r="O2" s="183" t="s">
        <v>198</v>
      </c>
      <c r="P2" s="183" t="s">
        <v>199</v>
      </c>
      <c r="Q2" s="184" t="s">
        <v>21</v>
      </c>
      <c r="R2" s="185" t="s">
        <v>22</v>
      </c>
      <c r="S2" s="185" t="s">
        <v>26</v>
      </c>
      <c r="T2" s="185" t="s">
        <v>75</v>
      </c>
      <c r="U2" s="185" t="s">
        <v>200</v>
      </c>
      <c r="V2" s="186"/>
    </row>
    <row r="3" spans="1:22" x14ac:dyDescent="0.3">
      <c r="D3" s="187" t="s">
        <v>201</v>
      </c>
      <c r="E3" s="187" t="s">
        <v>202</v>
      </c>
      <c r="F3" s="187" t="s">
        <v>203</v>
      </c>
      <c r="G3" s="187" t="s">
        <v>204</v>
      </c>
      <c r="H3" s="187" t="s">
        <v>94</v>
      </c>
      <c r="I3" s="188" t="s">
        <v>205</v>
      </c>
      <c r="J3" s="189" t="s">
        <v>206</v>
      </c>
      <c r="K3" s="190" t="s">
        <v>207</v>
      </c>
      <c r="L3" s="191" t="s">
        <v>208</v>
      </c>
      <c r="M3" s="190" t="s">
        <v>209</v>
      </c>
      <c r="N3" s="190" t="s">
        <v>210</v>
      </c>
      <c r="O3" s="192" t="s">
        <v>211</v>
      </c>
      <c r="P3" s="192"/>
      <c r="Q3" s="193"/>
      <c r="R3" s="194"/>
      <c r="S3" s="194"/>
      <c r="T3" s="194"/>
      <c r="U3" s="194"/>
    </row>
    <row r="4" spans="1:22" x14ac:dyDescent="0.3">
      <c r="A4" s="182"/>
      <c r="B4" s="182"/>
      <c r="C4" s="182"/>
      <c r="D4" s="195">
        <f>SUM(D5:D17)+SUM(D18:D20)</f>
        <v>1028.93</v>
      </c>
      <c r="E4" s="195">
        <f t="shared" ref="E4:G4" si="0">SUM(E5:E17)+SUM(E18:E20)</f>
        <v>1029.6200000000001</v>
      </c>
      <c r="F4" s="195">
        <f t="shared" si="0"/>
        <v>1030.6300000000001</v>
      </c>
      <c r="G4" s="195">
        <f t="shared" si="0"/>
        <v>1034.79</v>
      </c>
      <c r="H4" s="195">
        <f t="shared" ref="H4:J4" si="1">SUM(H5:H17)+SUM(H18:H20)</f>
        <v>1038.8399999999999</v>
      </c>
      <c r="I4" s="195">
        <f t="shared" si="1"/>
        <v>1041.8599999999999</v>
      </c>
      <c r="J4" s="195">
        <f t="shared" si="1"/>
        <v>1043.5999999999999</v>
      </c>
      <c r="K4" s="195">
        <f t="shared" ref="K4:O4" si="2">SUM(K5:K17)+SUM(K18:K20)</f>
        <v>1042.57</v>
      </c>
      <c r="L4" s="195">
        <f t="shared" si="2"/>
        <v>1043.33</v>
      </c>
      <c r="M4" s="195">
        <f t="shared" si="2"/>
        <v>1038.93</v>
      </c>
      <c r="N4" s="195">
        <f t="shared" si="2"/>
        <v>1031.9000000000001</v>
      </c>
      <c r="O4" s="195">
        <f t="shared" si="2"/>
        <v>1030.54</v>
      </c>
      <c r="P4" s="195"/>
      <c r="Q4" s="193"/>
      <c r="R4" s="193"/>
      <c r="S4" s="193"/>
      <c r="T4" s="193"/>
      <c r="U4" s="193"/>
    </row>
    <row r="5" spans="1:22" ht="13.95" customHeight="1" x14ac:dyDescent="0.3">
      <c r="A5" s="196" t="s">
        <v>212</v>
      </c>
      <c r="B5" s="197" t="s">
        <v>12</v>
      </c>
      <c r="C5" s="198" t="s">
        <v>213</v>
      </c>
      <c r="D5" s="199">
        <v>48.71</v>
      </c>
      <c r="E5" s="199">
        <v>48.71</v>
      </c>
      <c r="F5" s="199">
        <v>48.71</v>
      </c>
      <c r="G5" s="199">
        <v>48.71</v>
      </c>
      <c r="H5" s="199">
        <v>48.71</v>
      </c>
      <c r="I5" s="199">
        <v>48.71</v>
      </c>
      <c r="J5" s="199">
        <v>48.71</v>
      </c>
      <c r="K5" s="199">
        <v>48.71</v>
      </c>
      <c r="L5" s="199">
        <v>48.71</v>
      </c>
      <c r="M5" s="199">
        <v>48.71</v>
      </c>
      <c r="N5" s="199">
        <v>48.71</v>
      </c>
      <c r="O5" s="199">
        <v>48.71</v>
      </c>
      <c r="P5" s="199">
        <v>48.71</v>
      </c>
      <c r="Q5" s="197" t="s">
        <v>25</v>
      </c>
      <c r="R5" s="200">
        <v>41760</v>
      </c>
      <c r="S5" s="200">
        <v>51135</v>
      </c>
      <c r="T5" s="201">
        <v>4</v>
      </c>
      <c r="U5" s="201" t="s">
        <v>214</v>
      </c>
    </row>
    <row r="6" spans="1:22" ht="13.95" customHeight="1" x14ac:dyDescent="0.3">
      <c r="A6" s="196">
        <v>152818</v>
      </c>
      <c r="B6" s="197" t="s">
        <v>41</v>
      </c>
      <c r="C6" s="198" t="s">
        <v>213</v>
      </c>
      <c r="D6" s="199">
        <v>111.3</v>
      </c>
      <c r="E6" s="199">
        <v>111.3</v>
      </c>
      <c r="F6" s="199">
        <v>111.3</v>
      </c>
      <c r="G6" s="199">
        <v>111.3</v>
      </c>
      <c r="H6" s="199">
        <v>111.3</v>
      </c>
      <c r="I6" s="199">
        <v>111.3</v>
      </c>
      <c r="J6" s="199">
        <v>111.3</v>
      </c>
      <c r="K6" s="199">
        <v>111.3</v>
      </c>
      <c r="L6" s="199">
        <v>111.3</v>
      </c>
      <c r="M6" s="199">
        <v>111.3</v>
      </c>
      <c r="N6" s="199">
        <v>111.3</v>
      </c>
      <c r="O6" s="199">
        <v>111.3</v>
      </c>
      <c r="P6" s="199">
        <v>111.3</v>
      </c>
      <c r="Q6" s="197" t="s">
        <v>25</v>
      </c>
      <c r="R6" s="200">
        <v>42887</v>
      </c>
      <c r="S6" s="200">
        <v>50405</v>
      </c>
      <c r="T6" s="201">
        <v>4</v>
      </c>
      <c r="U6" s="201" t="s">
        <v>214</v>
      </c>
    </row>
    <row r="7" spans="1:22" ht="13.95" customHeight="1" x14ac:dyDescent="0.3">
      <c r="A7" s="196">
        <v>152818</v>
      </c>
      <c r="B7" s="197" t="s">
        <v>42</v>
      </c>
      <c r="C7" s="198" t="s">
        <v>213</v>
      </c>
      <c r="D7" s="199">
        <v>112.7</v>
      </c>
      <c r="E7" s="199">
        <v>112.7</v>
      </c>
      <c r="F7" s="199">
        <v>112.7</v>
      </c>
      <c r="G7" s="199">
        <v>112.7</v>
      </c>
      <c r="H7" s="199">
        <v>112.7</v>
      </c>
      <c r="I7" s="199">
        <v>112.7</v>
      </c>
      <c r="J7" s="199">
        <v>112.7</v>
      </c>
      <c r="K7" s="199">
        <v>112.7</v>
      </c>
      <c r="L7" s="199">
        <v>112.7</v>
      </c>
      <c r="M7" s="199">
        <v>112.7</v>
      </c>
      <c r="N7" s="199">
        <v>112.7</v>
      </c>
      <c r="O7" s="199">
        <v>112.7</v>
      </c>
      <c r="P7" s="199">
        <v>112.7</v>
      </c>
      <c r="Q7" s="197" t="s">
        <v>25</v>
      </c>
      <c r="R7" s="200">
        <v>42887</v>
      </c>
      <c r="S7" s="200">
        <v>50405</v>
      </c>
      <c r="T7" s="201">
        <v>4</v>
      </c>
      <c r="U7" s="201" t="s">
        <v>214</v>
      </c>
    </row>
    <row r="8" spans="1:22" ht="13.95" customHeight="1" x14ac:dyDescent="0.3">
      <c r="A8" s="196">
        <v>152818</v>
      </c>
      <c r="B8" s="202" t="s">
        <v>43</v>
      </c>
      <c r="C8" s="198" t="s">
        <v>213</v>
      </c>
      <c r="D8" s="199">
        <v>112</v>
      </c>
      <c r="E8" s="199">
        <v>112</v>
      </c>
      <c r="F8" s="199">
        <v>112</v>
      </c>
      <c r="G8" s="199">
        <v>112</v>
      </c>
      <c r="H8" s="199">
        <v>112</v>
      </c>
      <c r="I8" s="199">
        <v>112</v>
      </c>
      <c r="J8" s="199">
        <v>112</v>
      </c>
      <c r="K8" s="199">
        <v>112</v>
      </c>
      <c r="L8" s="199">
        <v>112</v>
      </c>
      <c r="M8" s="199">
        <v>112</v>
      </c>
      <c r="N8" s="199">
        <v>112</v>
      </c>
      <c r="O8" s="199">
        <v>112</v>
      </c>
      <c r="P8" s="199">
        <v>112</v>
      </c>
      <c r="Q8" s="197" t="s">
        <v>25</v>
      </c>
      <c r="R8" s="200">
        <v>42887</v>
      </c>
      <c r="S8" s="200">
        <v>50405</v>
      </c>
      <c r="T8" s="201">
        <v>4</v>
      </c>
      <c r="U8" s="201" t="s">
        <v>214</v>
      </c>
    </row>
    <row r="9" spans="1:22" ht="13.95" customHeight="1" x14ac:dyDescent="0.3">
      <c r="A9" s="196">
        <v>153042</v>
      </c>
      <c r="B9" s="202" t="s">
        <v>38</v>
      </c>
      <c r="C9" s="198" t="s">
        <v>213</v>
      </c>
      <c r="D9" s="199">
        <v>10</v>
      </c>
      <c r="E9" s="199">
        <v>10</v>
      </c>
      <c r="F9" s="199">
        <v>10</v>
      </c>
      <c r="G9" s="199">
        <v>10</v>
      </c>
      <c r="H9" s="199">
        <v>10</v>
      </c>
      <c r="I9" s="199">
        <v>10</v>
      </c>
      <c r="J9" s="199">
        <v>10</v>
      </c>
      <c r="K9" s="199">
        <v>10</v>
      </c>
      <c r="L9" s="199">
        <v>10</v>
      </c>
      <c r="M9" s="199">
        <v>10</v>
      </c>
      <c r="N9" s="199">
        <v>10</v>
      </c>
      <c r="O9" s="199">
        <v>10</v>
      </c>
      <c r="P9" s="199">
        <v>10</v>
      </c>
      <c r="Q9" s="197" t="s">
        <v>25</v>
      </c>
      <c r="R9" s="200" t="s">
        <v>215</v>
      </c>
      <c r="S9" s="200">
        <v>73050</v>
      </c>
      <c r="T9" s="201">
        <v>1</v>
      </c>
      <c r="U9" s="201" t="s">
        <v>214</v>
      </c>
    </row>
    <row r="10" spans="1:22" ht="13.95" customHeight="1" x14ac:dyDescent="0.3">
      <c r="A10" s="196">
        <v>153042</v>
      </c>
      <c r="B10" s="202" t="s">
        <v>39</v>
      </c>
      <c r="C10" s="198" t="s">
        <v>213</v>
      </c>
      <c r="D10" s="199">
        <v>10</v>
      </c>
      <c r="E10" s="199">
        <v>10</v>
      </c>
      <c r="F10" s="199">
        <v>10</v>
      </c>
      <c r="G10" s="199">
        <v>10</v>
      </c>
      <c r="H10" s="199">
        <v>10</v>
      </c>
      <c r="I10" s="199">
        <v>10</v>
      </c>
      <c r="J10" s="199">
        <v>10</v>
      </c>
      <c r="K10" s="199">
        <v>10</v>
      </c>
      <c r="L10" s="199">
        <v>10</v>
      </c>
      <c r="M10" s="199">
        <v>10</v>
      </c>
      <c r="N10" s="199">
        <v>10</v>
      </c>
      <c r="O10" s="199">
        <v>10</v>
      </c>
      <c r="P10" s="199">
        <v>10</v>
      </c>
      <c r="Q10" s="197" t="s">
        <v>25</v>
      </c>
      <c r="R10" s="200" t="s">
        <v>215</v>
      </c>
      <c r="S10" s="200">
        <v>73050</v>
      </c>
      <c r="T10" s="201">
        <v>1</v>
      </c>
      <c r="U10" s="201" t="s">
        <v>214</v>
      </c>
    </row>
    <row r="11" spans="1:22" ht="13.95" customHeight="1" x14ac:dyDescent="0.3">
      <c r="A11" s="196">
        <v>153042</v>
      </c>
      <c r="B11" s="202" t="s">
        <v>40</v>
      </c>
      <c r="C11" s="198" t="s">
        <v>213</v>
      </c>
      <c r="D11" s="199">
        <v>10</v>
      </c>
      <c r="E11" s="199">
        <v>10</v>
      </c>
      <c r="F11" s="199">
        <v>10</v>
      </c>
      <c r="G11" s="199">
        <v>10</v>
      </c>
      <c r="H11" s="199">
        <v>10</v>
      </c>
      <c r="I11" s="199">
        <v>10</v>
      </c>
      <c r="J11" s="199">
        <v>10</v>
      </c>
      <c r="K11" s="199">
        <v>10</v>
      </c>
      <c r="L11" s="199">
        <v>10</v>
      </c>
      <c r="M11" s="199">
        <v>10</v>
      </c>
      <c r="N11" s="199">
        <v>10</v>
      </c>
      <c r="O11" s="199">
        <v>10</v>
      </c>
      <c r="P11" s="199">
        <v>10</v>
      </c>
      <c r="Q11" s="197" t="s">
        <v>25</v>
      </c>
      <c r="R11" s="200" t="s">
        <v>215</v>
      </c>
      <c r="S11" s="200">
        <v>73050</v>
      </c>
      <c r="T11" s="201">
        <v>1</v>
      </c>
      <c r="U11" s="201" t="s">
        <v>214</v>
      </c>
    </row>
    <row r="12" spans="1:22" ht="13.95" customHeight="1" x14ac:dyDescent="0.3">
      <c r="A12" s="196">
        <v>153041</v>
      </c>
      <c r="B12" s="202" t="s">
        <v>37</v>
      </c>
      <c r="C12" s="198" t="s">
        <v>213</v>
      </c>
      <c r="D12" s="199">
        <v>7.5</v>
      </c>
      <c r="E12" s="199">
        <v>7.5</v>
      </c>
      <c r="F12" s="199">
        <v>7.5</v>
      </c>
      <c r="G12" s="199">
        <v>7.5</v>
      </c>
      <c r="H12" s="199">
        <v>7.5</v>
      </c>
      <c r="I12" s="199">
        <v>7.5</v>
      </c>
      <c r="J12" s="199">
        <v>7.5</v>
      </c>
      <c r="K12" s="199">
        <v>7.5</v>
      </c>
      <c r="L12" s="199">
        <v>7.5</v>
      </c>
      <c r="M12" s="199">
        <v>7.5</v>
      </c>
      <c r="N12" s="199">
        <v>7.5</v>
      </c>
      <c r="O12" s="199">
        <v>7.5</v>
      </c>
      <c r="P12" s="199">
        <v>7.5</v>
      </c>
      <c r="Q12" s="197" t="s">
        <v>25</v>
      </c>
      <c r="R12" s="200" t="s">
        <v>216</v>
      </c>
      <c r="S12" s="200">
        <v>73050</v>
      </c>
      <c r="T12" s="201">
        <v>1</v>
      </c>
      <c r="U12" s="201" t="s">
        <v>214</v>
      </c>
    </row>
    <row r="13" spans="1:22" ht="13.95" customHeight="1" x14ac:dyDescent="0.3">
      <c r="A13" s="196">
        <v>153047</v>
      </c>
      <c r="B13" s="202" t="s">
        <v>17</v>
      </c>
      <c r="C13" s="198" t="s">
        <v>213</v>
      </c>
      <c r="D13" s="199">
        <v>1.03</v>
      </c>
      <c r="E13" s="199">
        <v>1.03</v>
      </c>
      <c r="F13" s="199">
        <v>2.04</v>
      </c>
      <c r="G13" s="199">
        <v>3.94</v>
      </c>
      <c r="H13" s="199">
        <v>3.56</v>
      </c>
      <c r="I13" s="199">
        <v>2.89</v>
      </c>
      <c r="J13" s="199">
        <v>2.54</v>
      </c>
      <c r="K13" s="199">
        <v>1.51</v>
      </c>
      <c r="L13" s="199">
        <v>2.27</v>
      </c>
      <c r="M13" s="199">
        <v>3.44</v>
      </c>
      <c r="N13" s="199">
        <v>2.5499999999999998</v>
      </c>
      <c r="O13" s="199">
        <v>1.19</v>
      </c>
      <c r="P13" s="199">
        <v>1.51</v>
      </c>
      <c r="Q13" s="197" t="s">
        <v>25</v>
      </c>
      <c r="R13" s="200">
        <v>42887</v>
      </c>
      <c r="S13" s="200">
        <v>44714</v>
      </c>
      <c r="T13" s="201">
        <v>4</v>
      </c>
      <c r="U13" s="201" t="s">
        <v>214</v>
      </c>
    </row>
    <row r="14" spans="1:22" ht="13.95" customHeight="1" x14ac:dyDescent="0.3">
      <c r="A14" s="202">
        <v>152999</v>
      </c>
      <c r="B14" s="197" t="s">
        <v>53</v>
      </c>
      <c r="C14" s="198" t="s">
        <v>213</v>
      </c>
      <c r="D14" s="199">
        <v>422</v>
      </c>
      <c r="E14" s="199">
        <v>422</v>
      </c>
      <c r="F14" s="199">
        <v>422</v>
      </c>
      <c r="G14" s="199">
        <v>422</v>
      </c>
      <c r="H14" s="199">
        <v>422</v>
      </c>
      <c r="I14" s="199">
        <v>422</v>
      </c>
      <c r="J14" s="199">
        <v>422</v>
      </c>
      <c r="K14" s="199">
        <v>422</v>
      </c>
      <c r="L14" s="199">
        <v>422</v>
      </c>
      <c r="M14" s="199">
        <v>422</v>
      </c>
      <c r="N14" s="199">
        <v>422</v>
      </c>
      <c r="O14" s="199">
        <v>422</v>
      </c>
      <c r="P14" s="199">
        <v>422</v>
      </c>
      <c r="Q14" s="197" t="s">
        <v>25</v>
      </c>
      <c r="R14" s="200">
        <v>43435</v>
      </c>
      <c r="S14" s="200">
        <v>50678</v>
      </c>
      <c r="T14" s="201">
        <v>3</v>
      </c>
      <c r="U14" s="201" t="s">
        <v>214</v>
      </c>
    </row>
    <row r="15" spans="1:22" ht="13.95" customHeight="1" x14ac:dyDescent="0.3">
      <c r="A15" s="202">
        <v>152999</v>
      </c>
      <c r="B15" s="197" t="s">
        <v>54</v>
      </c>
      <c r="C15" s="198" t="s">
        <v>213</v>
      </c>
      <c r="D15" s="199">
        <v>105.5</v>
      </c>
      <c r="E15" s="199">
        <v>105.5</v>
      </c>
      <c r="F15" s="199">
        <v>105.5</v>
      </c>
      <c r="G15" s="199">
        <v>105.5</v>
      </c>
      <c r="H15" s="199">
        <v>105.5</v>
      </c>
      <c r="I15" s="199">
        <v>105.5</v>
      </c>
      <c r="J15" s="199">
        <v>105.5</v>
      </c>
      <c r="K15" s="199">
        <v>105.5</v>
      </c>
      <c r="L15" s="199">
        <v>105.5</v>
      </c>
      <c r="M15" s="199">
        <v>105.5</v>
      </c>
      <c r="N15" s="199">
        <v>105.5</v>
      </c>
      <c r="O15" s="199">
        <v>105.5</v>
      </c>
      <c r="P15" s="199">
        <v>105.5</v>
      </c>
      <c r="Q15" s="197" t="s">
        <v>25</v>
      </c>
      <c r="R15" s="200">
        <v>43435</v>
      </c>
      <c r="S15" s="200">
        <v>50678</v>
      </c>
      <c r="T15" s="201">
        <v>3</v>
      </c>
      <c r="U15" s="201" t="s">
        <v>214</v>
      </c>
    </row>
    <row r="16" spans="1:22" ht="13.95" customHeight="1" x14ac:dyDescent="0.3">
      <c r="A16" s="202">
        <v>153126</v>
      </c>
      <c r="B16" s="197" t="s">
        <v>72</v>
      </c>
      <c r="C16" s="198" t="s">
        <v>213</v>
      </c>
      <c r="D16" s="199">
        <v>30</v>
      </c>
      <c r="E16" s="199">
        <v>30</v>
      </c>
      <c r="F16" s="199">
        <v>30</v>
      </c>
      <c r="G16" s="199">
        <v>30</v>
      </c>
      <c r="H16" s="199">
        <v>30</v>
      </c>
      <c r="I16" s="199">
        <v>30</v>
      </c>
      <c r="J16" s="199">
        <v>30</v>
      </c>
      <c r="K16" s="199">
        <v>30</v>
      </c>
      <c r="L16" s="199">
        <v>30</v>
      </c>
      <c r="M16" s="199">
        <v>30</v>
      </c>
      <c r="N16" s="199">
        <v>30</v>
      </c>
      <c r="O16" s="199">
        <v>30</v>
      </c>
      <c r="P16" s="199">
        <v>30</v>
      </c>
      <c r="Q16" s="197" t="s">
        <v>25</v>
      </c>
      <c r="R16" s="200">
        <v>44409</v>
      </c>
      <c r="S16" s="200">
        <v>73050</v>
      </c>
      <c r="T16" s="201">
        <v>1</v>
      </c>
      <c r="U16" s="201" t="s">
        <v>214</v>
      </c>
    </row>
    <row r="17" spans="1:21" ht="13.95" customHeight="1" x14ac:dyDescent="0.3">
      <c r="A17" s="202" t="s">
        <v>79</v>
      </c>
      <c r="B17" s="197" t="s">
        <v>78</v>
      </c>
      <c r="C17" s="203" t="s">
        <v>213</v>
      </c>
      <c r="D17" s="204">
        <v>40</v>
      </c>
      <c r="E17" s="204">
        <v>40</v>
      </c>
      <c r="F17" s="204">
        <v>40</v>
      </c>
      <c r="G17" s="204">
        <v>40</v>
      </c>
      <c r="H17" s="204">
        <v>40</v>
      </c>
      <c r="I17" s="204">
        <v>40</v>
      </c>
      <c r="J17" s="204">
        <v>40</v>
      </c>
      <c r="K17" s="204">
        <v>40</v>
      </c>
      <c r="L17" s="204">
        <v>40</v>
      </c>
      <c r="M17" s="204">
        <v>40</v>
      </c>
      <c r="N17" s="204">
        <v>40</v>
      </c>
      <c r="O17" s="204">
        <v>40</v>
      </c>
      <c r="P17" s="199">
        <v>40</v>
      </c>
      <c r="Q17" s="197" t="s">
        <v>25</v>
      </c>
      <c r="R17" s="200">
        <v>45061</v>
      </c>
      <c r="S17" s="200">
        <v>73050</v>
      </c>
      <c r="T17" s="201">
        <v>1</v>
      </c>
      <c r="U17" s="201" t="s">
        <v>214</v>
      </c>
    </row>
    <row r="18" spans="1:21" ht="17.399999999999999" customHeight="1" x14ac:dyDescent="0.3">
      <c r="A18" s="202" t="s">
        <v>217</v>
      </c>
      <c r="B18" s="197" t="s">
        <v>218</v>
      </c>
      <c r="C18" s="203" t="s">
        <v>219</v>
      </c>
      <c r="D18" s="205">
        <v>5.4</v>
      </c>
      <c r="E18" s="205">
        <v>5.4</v>
      </c>
      <c r="F18" s="205">
        <v>5.4</v>
      </c>
      <c r="G18" s="205">
        <v>5.9</v>
      </c>
      <c r="H18" s="205">
        <v>6.5</v>
      </c>
      <c r="I18" s="205">
        <v>7.4</v>
      </c>
      <c r="J18" s="205">
        <v>8.1</v>
      </c>
      <c r="K18" s="205">
        <v>8.1</v>
      </c>
      <c r="L18" s="205">
        <v>8.1</v>
      </c>
      <c r="M18" s="205">
        <v>7.4</v>
      </c>
      <c r="N18" s="205">
        <v>6.5</v>
      </c>
      <c r="O18" s="205">
        <v>6.5</v>
      </c>
      <c r="P18" s="199">
        <f t="shared" ref="P6:P20" si="3">$K18</f>
        <v>8.1</v>
      </c>
      <c r="Q18" s="197" t="s">
        <v>25</v>
      </c>
      <c r="R18" s="200">
        <v>45292</v>
      </c>
      <c r="S18" s="200">
        <v>45657</v>
      </c>
      <c r="T18" s="201" t="s">
        <v>220</v>
      </c>
      <c r="U18" s="201" t="s">
        <v>214</v>
      </c>
    </row>
    <row r="19" spans="1:21" x14ac:dyDescent="0.3">
      <c r="A19" s="202" t="s">
        <v>221</v>
      </c>
      <c r="B19" s="197" t="s">
        <v>218</v>
      </c>
      <c r="C19" s="203" t="s">
        <v>219</v>
      </c>
      <c r="D19" s="205">
        <v>1.42</v>
      </c>
      <c r="E19" s="205">
        <v>1.77</v>
      </c>
      <c r="F19" s="205">
        <v>1.77</v>
      </c>
      <c r="G19" s="205">
        <v>2.67</v>
      </c>
      <c r="H19" s="205">
        <v>4.62</v>
      </c>
      <c r="I19" s="205">
        <v>6.04</v>
      </c>
      <c r="J19" s="205">
        <v>6.75</v>
      </c>
      <c r="K19" s="205">
        <v>6.75</v>
      </c>
      <c r="L19" s="205">
        <v>6.75</v>
      </c>
      <c r="M19" s="205">
        <v>4.2699999999999996</v>
      </c>
      <c r="N19" s="205">
        <v>1.6</v>
      </c>
      <c r="O19" s="205">
        <v>1.6</v>
      </c>
      <c r="P19" s="199">
        <f t="shared" si="3"/>
        <v>6.75</v>
      </c>
      <c r="Q19" s="197" t="s">
        <v>25</v>
      </c>
      <c r="R19" s="200">
        <v>45292</v>
      </c>
      <c r="S19" s="200">
        <v>45657</v>
      </c>
      <c r="T19" s="201" t="s">
        <v>220</v>
      </c>
      <c r="U19" s="201" t="s">
        <v>214</v>
      </c>
    </row>
    <row r="20" spans="1:21" x14ac:dyDescent="0.3">
      <c r="A20" s="202" t="s">
        <v>222</v>
      </c>
      <c r="B20" s="197" t="s">
        <v>218</v>
      </c>
      <c r="C20" s="203" t="s">
        <v>219</v>
      </c>
      <c r="D20" s="205">
        <v>1.37</v>
      </c>
      <c r="E20" s="205">
        <v>1.71</v>
      </c>
      <c r="F20" s="205">
        <v>1.71</v>
      </c>
      <c r="G20" s="205">
        <v>2.57</v>
      </c>
      <c r="H20" s="205">
        <v>4.45</v>
      </c>
      <c r="I20" s="205">
        <v>5.82</v>
      </c>
      <c r="J20" s="205">
        <v>6.5</v>
      </c>
      <c r="K20" s="205">
        <v>6.5</v>
      </c>
      <c r="L20" s="205">
        <v>6.5</v>
      </c>
      <c r="M20" s="205">
        <v>4.1100000000000003</v>
      </c>
      <c r="N20" s="205">
        <v>1.54</v>
      </c>
      <c r="O20" s="205">
        <v>1.54</v>
      </c>
      <c r="P20" s="199">
        <f t="shared" si="3"/>
        <v>6.5</v>
      </c>
      <c r="Q20" s="197" t="s">
        <v>25</v>
      </c>
      <c r="R20" s="200">
        <v>45292</v>
      </c>
      <c r="S20" s="200">
        <v>45657</v>
      </c>
      <c r="T20" s="201" t="s">
        <v>220</v>
      </c>
      <c r="U20" s="201" t="s">
        <v>214</v>
      </c>
    </row>
    <row r="21" spans="1:21" x14ac:dyDescent="0.3">
      <c r="A21" s="206"/>
      <c r="B21" s="207"/>
      <c r="C21" s="208"/>
      <c r="D21" s="209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210"/>
      <c r="Q21" s="211"/>
      <c r="R21" s="212"/>
      <c r="S21" s="213"/>
      <c r="T21" s="214"/>
      <c r="U21" s="214"/>
    </row>
    <row r="22" spans="1:21" x14ac:dyDescent="0.3">
      <c r="A22" s="206" t="s">
        <v>223</v>
      </c>
      <c r="J22" s="181" t="s">
        <v>224</v>
      </c>
      <c r="K22" s="210">
        <f>SUM($K$5:$K$20)</f>
        <v>1042.57</v>
      </c>
    </row>
    <row r="23" spans="1:21" x14ac:dyDescent="0.3">
      <c r="J23" s="181" t="s">
        <v>225</v>
      </c>
      <c r="K23" s="210">
        <f>SUM($K$5:$K$20)</f>
        <v>1042.57</v>
      </c>
    </row>
    <row r="24" spans="1:21" x14ac:dyDescent="0.3">
      <c r="J24" s="181" t="s">
        <v>226</v>
      </c>
      <c r="K24" s="210">
        <f>SUM($K$5:$K$20)</f>
        <v>1042.57</v>
      </c>
    </row>
    <row r="27" spans="1:21" x14ac:dyDescent="0.3">
      <c r="D27" s="181">
        <v>2</v>
      </c>
      <c r="E27" s="181">
        <v>3</v>
      </c>
      <c r="F27" s="181">
        <v>4</v>
      </c>
      <c r="G27" s="181">
        <v>5</v>
      </c>
      <c r="H27" s="181">
        <v>6</v>
      </c>
      <c r="I27" s="181">
        <v>7</v>
      </c>
      <c r="J27" s="181">
        <v>8</v>
      </c>
      <c r="K27" s="181">
        <v>9</v>
      </c>
      <c r="L27" s="181">
        <v>10</v>
      </c>
      <c r="M27" s="181">
        <v>11</v>
      </c>
      <c r="N27" s="181">
        <v>12</v>
      </c>
      <c r="O27" s="181">
        <v>13</v>
      </c>
    </row>
    <row r="28" spans="1:21" ht="40.200000000000003" x14ac:dyDescent="0.3">
      <c r="A28" s="182" t="s">
        <v>0</v>
      </c>
      <c r="B28" s="182" t="s">
        <v>1</v>
      </c>
      <c r="C28" s="182" t="s">
        <v>197</v>
      </c>
      <c r="D28" s="182" t="s">
        <v>227</v>
      </c>
      <c r="E28" s="182" t="s">
        <v>227</v>
      </c>
      <c r="F28" s="182" t="s">
        <v>227</v>
      </c>
      <c r="G28" s="182" t="s">
        <v>227</v>
      </c>
      <c r="H28" s="182" t="s">
        <v>227</v>
      </c>
      <c r="I28" s="182" t="s">
        <v>227</v>
      </c>
      <c r="J28" s="182" t="s">
        <v>227</v>
      </c>
      <c r="K28" s="182" t="s">
        <v>227</v>
      </c>
      <c r="L28" s="182" t="s">
        <v>227</v>
      </c>
      <c r="M28" s="182" t="s">
        <v>227</v>
      </c>
      <c r="N28" s="182" t="s">
        <v>227</v>
      </c>
      <c r="O28" s="182" t="s">
        <v>227</v>
      </c>
      <c r="P28" s="182" t="s">
        <v>30</v>
      </c>
      <c r="Q28" s="185" t="s">
        <v>22</v>
      </c>
      <c r="R28" s="185" t="s">
        <v>26</v>
      </c>
      <c r="S28" s="185" t="s">
        <v>200</v>
      </c>
    </row>
    <row r="29" spans="1:21" x14ac:dyDescent="0.3">
      <c r="D29" s="187" t="s">
        <v>201</v>
      </c>
      <c r="E29" s="187" t="s">
        <v>202</v>
      </c>
      <c r="F29" s="187" t="s">
        <v>203</v>
      </c>
      <c r="G29" s="187" t="s">
        <v>204</v>
      </c>
      <c r="H29" s="187" t="s">
        <v>94</v>
      </c>
      <c r="I29" s="188" t="s">
        <v>205</v>
      </c>
      <c r="J29" s="189" t="s">
        <v>206</v>
      </c>
      <c r="K29" s="190" t="s">
        <v>207</v>
      </c>
      <c r="L29" s="191" t="s">
        <v>208</v>
      </c>
      <c r="M29" s="190" t="s">
        <v>209</v>
      </c>
      <c r="N29" s="190" t="s">
        <v>210</v>
      </c>
      <c r="O29" s="192" t="s">
        <v>211</v>
      </c>
      <c r="P29" s="193"/>
      <c r="Q29" s="194"/>
      <c r="R29" s="194"/>
      <c r="S29" s="194"/>
    </row>
    <row r="30" spans="1:21" ht="13.95" customHeight="1" x14ac:dyDescent="0.3">
      <c r="A30" s="196" t="s">
        <v>212</v>
      </c>
      <c r="B30" s="197" t="s">
        <v>12</v>
      </c>
      <c r="C30" s="203" t="s">
        <v>213</v>
      </c>
      <c r="D30" s="199">
        <v>48.71</v>
      </c>
      <c r="E30" s="199">
        <v>48.71</v>
      </c>
      <c r="F30" s="199">
        <v>48.71</v>
      </c>
      <c r="G30" s="199">
        <v>48.71</v>
      </c>
      <c r="H30" s="199">
        <v>48.71</v>
      </c>
      <c r="I30" s="199">
        <v>48.71</v>
      </c>
      <c r="J30" s="199">
        <v>48.71</v>
      </c>
      <c r="K30" s="199">
        <v>48.71</v>
      </c>
      <c r="L30" s="199">
        <v>48.71</v>
      </c>
      <c r="M30" s="199">
        <v>48.71</v>
      </c>
      <c r="N30" s="199">
        <v>48.71</v>
      </c>
      <c r="O30" s="199">
        <v>48.71</v>
      </c>
      <c r="P30" s="215">
        <v>1</v>
      </c>
      <c r="Q30" s="200">
        <v>41760</v>
      </c>
      <c r="R30" s="200">
        <v>51135</v>
      </c>
      <c r="S30" s="201" t="s">
        <v>214</v>
      </c>
    </row>
    <row r="31" spans="1:21" ht="13.95" customHeight="1" x14ac:dyDescent="0.3">
      <c r="A31" s="196">
        <v>152818</v>
      </c>
      <c r="B31" s="197" t="s">
        <v>41</v>
      </c>
      <c r="C31" s="203" t="s">
        <v>213</v>
      </c>
      <c r="D31" s="199">
        <v>111.3</v>
      </c>
      <c r="E31" s="199">
        <v>106</v>
      </c>
      <c r="F31" s="199">
        <v>106</v>
      </c>
      <c r="G31" s="199">
        <v>106</v>
      </c>
      <c r="H31" s="199">
        <v>106</v>
      </c>
      <c r="I31" s="199">
        <v>106</v>
      </c>
      <c r="J31" s="199">
        <v>106</v>
      </c>
      <c r="K31" s="199">
        <v>106</v>
      </c>
      <c r="L31" s="199">
        <v>106</v>
      </c>
      <c r="M31" s="199">
        <v>106</v>
      </c>
      <c r="N31" s="199">
        <v>106</v>
      </c>
      <c r="O31" s="199">
        <v>106</v>
      </c>
      <c r="P31" s="215">
        <v>1</v>
      </c>
      <c r="Q31" s="200">
        <v>42887</v>
      </c>
      <c r="R31" s="200">
        <v>50405</v>
      </c>
      <c r="S31" s="201" t="s">
        <v>214</v>
      </c>
    </row>
    <row r="32" spans="1:21" ht="13.95" customHeight="1" x14ac:dyDescent="0.3">
      <c r="A32" s="196">
        <v>152818</v>
      </c>
      <c r="B32" s="197" t="s">
        <v>42</v>
      </c>
      <c r="C32" s="203" t="s">
        <v>213</v>
      </c>
      <c r="D32" s="199">
        <v>112.7</v>
      </c>
      <c r="E32" s="199">
        <v>106</v>
      </c>
      <c r="F32" s="199">
        <v>106</v>
      </c>
      <c r="G32" s="199">
        <v>106</v>
      </c>
      <c r="H32" s="199">
        <v>106</v>
      </c>
      <c r="I32" s="199">
        <v>106</v>
      </c>
      <c r="J32" s="199">
        <v>106</v>
      </c>
      <c r="K32" s="199">
        <v>106</v>
      </c>
      <c r="L32" s="199">
        <v>106</v>
      </c>
      <c r="M32" s="199">
        <v>106</v>
      </c>
      <c r="N32" s="199">
        <v>106</v>
      </c>
      <c r="O32" s="199">
        <v>106</v>
      </c>
      <c r="P32" s="215">
        <v>1</v>
      </c>
      <c r="Q32" s="200">
        <v>42887</v>
      </c>
      <c r="R32" s="200">
        <v>50405</v>
      </c>
      <c r="S32" s="201" t="s">
        <v>214</v>
      </c>
    </row>
    <row r="33" spans="1:19" ht="13.95" customHeight="1" x14ac:dyDescent="0.3">
      <c r="A33" s="196">
        <v>152818</v>
      </c>
      <c r="B33" s="202" t="s">
        <v>43</v>
      </c>
      <c r="C33" s="203" t="s">
        <v>213</v>
      </c>
      <c r="D33" s="199">
        <v>112</v>
      </c>
      <c r="E33" s="199">
        <v>106</v>
      </c>
      <c r="F33" s="199">
        <v>106</v>
      </c>
      <c r="G33" s="199">
        <v>106</v>
      </c>
      <c r="H33" s="199">
        <v>106</v>
      </c>
      <c r="I33" s="199">
        <v>106</v>
      </c>
      <c r="J33" s="199">
        <v>106</v>
      </c>
      <c r="K33" s="199">
        <v>106</v>
      </c>
      <c r="L33" s="199">
        <v>106</v>
      </c>
      <c r="M33" s="199">
        <v>106</v>
      </c>
      <c r="N33" s="199">
        <v>106</v>
      </c>
      <c r="O33" s="199">
        <v>106</v>
      </c>
      <c r="P33" s="215">
        <v>1</v>
      </c>
      <c r="Q33" s="200">
        <v>42887</v>
      </c>
      <c r="R33" s="200">
        <v>50405</v>
      </c>
      <c r="S33" s="201" t="s">
        <v>214</v>
      </c>
    </row>
    <row r="34" spans="1:19" ht="13.95" customHeight="1" x14ac:dyDescent="0.3">
      <c r="A34" s="196">
        <v>153042</v>
      </c>
      <c r="B34" s="202" t="s">
        <v>38</v>
      </c>
      <c r="C34" s="203" t="s">
        <v>213</v>
      </c>
      <c r="D34" s="199">
        <v>20</v>
      </c>
      <c r="E34" s="199">
        <v>20</v>
      </c>
      <c r="F34" s="199">
        <v>20</v>
      </c>
      <c r="G34" s="199">
        <v>20</v>
      </c>
      <c r="H34" s="199">
        <v>20</v>
      </c>
      <c r="I34" s="199">
        <v>20</v>
      </c>
      <c r="J34" s="199">
        <v>20</v>
      </c>
      <c r="K34" s="199">
        <v>20</v>
      </c>
      <c r="L34" s="199">
        <v>20</v>
      </c>
      <c r="M34" s="199">
        <v>20</v>
      </c>
      <c r="N34" s="199">
        <v>20</v>
      </c>
      <c r="O34" s="199">
        <v>20</v>
      </c>
      <c r="P34" s="215">
        <v>1</v>
      </c>
      <c r="Q34" s="200" t="s">
        <v>215</v>
      </c>
      <c r="R34" s="200">
        <v>73050</v>
      </c>
      <c r="S34" s="201" t="s">
        <v>214</v>
      </c>
    </row>
    <row r="35" spans="1:19" ht="13.95" customHeight="1" x14ac:dyDescent="0.3">
      <c r="A35" s="196">
        <v>153042</v>
      </c>
      <c r="B35" s="202" t="s">
        <v>39</v>
      </c>
      <c r="C35" s="203" t="s">
        <v>213</v>
      </c>
      <c r="D35" s="199">
        <v>20</v>
      </c>
      <c r="E35" s="199">
        <v>20</v>
      </c>
      <c r="F35" s="199">
        <v>20</v>
      </c>
      <c r="G35" s="199">
        <v>20</v>
      </c>
      <c r="H35" s="199">
        <v>20</v>
      </c>
      <c r="I35" s="199">
        <v>20</v>
      </c>
      <c r="J35" s="199">
        <v>20</v>
      </c>
      <c r="K35" s="199">
        <v>20</v>
      </c>
      <c r="L35" s="199">
        <v>20</v>
      </c>
      <c r="M35" s="199">
        <v>20</v>
      </c>
      <c r="N35" s="199">
        <v>20</v>
      </c>
      <c r="O35" s="199">
        <v>20</v>
      </c>
      <c r="P35" s="215">
        <v>1</v>
      </c>
      <c r="Q35" s="200" t="s">
        <v>215</v>
      </c>
      <c r="R35" s="200">
        <v>73050</v>
      </c>
      <c r="S35" s="201" t="s">
        <v>214</v>
      </c>
    </row>
    <row r="36" spans="1:19" ht="13.95" customHeight="1" x14ac:dyDescent="0.3">
      <c r="A36" s="196">
        <v>153042</v>
      </c>
      <c r="B36" s="202" t="s">
        <v>40</v>
      </c>
      <c r="C36" s="203" t="s">
        <v>213</v>
      </c>
      <c r="D36" s="199">
        <v>20</v>
      </c>
      <c r="E36" s="199">
        <v>20</v>
      </c>
      <c r="F36" s="199">
        <v>20</v>
      </c>
      <c r="G36" s="199">
        <v>20</v>
      </c>
      <c r="H36" s="199">
        <v>20</v>
      </c>
      <c r="I36" s="199">
        <v>20</v>
      </c>
      <c r="J36" s="199">
        <v>20</v>
      </c>
      <c r="K36" s="199">
        <v>20</v>
      </c>
      <c r="L36" s="199">
        <v>20</v>
      </c>
      <c r="M36" s="199">
        <v>20</v>
      </c>
      <c r="N36" s="199">
        <v>20</v>
      </c>
      <c r="O36" s="199">
        <v>20</v>
      </c>
      <c r="P36" s="215">
        <v>1</v>
      </c>
      <c r="Q36" s="200" t="s">
        <v>215</v>
      </c>
      <c r="R36" s="200">
        <v>73050</v>
      </c>
      <c r="S36" s="201" t="s">
        <v>214</v>
      </c>
    </row>
    <row r="37" spans="1:19" ht="13.95" customHeight="1" x14ac:dyDescent="0.3">
      <c r="A37" s="196">
        <v>153041</v>
      </c>
      <c r="B37" s="202" t="s">
        <v>37</v>
      </c>
      <c r="C37" s="203" t="s">
        <v>213</v>
      </c>
      <c r="D37" s="199">
        <v>12</v>
      </c>
      <c r="E37" s="199">
        <v>12</v>
      </c>
      <c r="F37" s="199">
        <v>12</v>
      </c>
      <c r="G37" s="199">
        <v>12</v>
      </c>
      <c r="H37" s="199">
        <v>12</v>
      </c>
      <c r="I37" s="199">
        <v>12</v>
      </c>
      <c r="J37" s="199">
        <v>12</v>
      </c>
      <c r="K37" s="199">
        <v>12</v>
      </c>
      <c r="L37" s="199">
        <v>12</v>
      </c>
      <c r="M37" s="199">
        <v>12</v>
      </c>
      <c r="N37" s="199">
        <v>12</v>
      </c>
      <c r="O37" s="199">
        <v>12</v>
      </c>
      <c r="P37" s="215">
        <v>1</v>
      </c>
      <c r="Q37" s="200" t="s">
        <v>216</v>
      </c>
      <c r="R37" s="200">
        <v>73050</v>
      </c>
      <c r="S37" s="201" t="s">
        <v>214</v>
      </c>
    </row>
    <row r="38" spans="1:19" ht="13.95" customHeight="1" x14ac:dyDescent="0.3">
      <c r="A38" s="202">
        <v>152999</v>
      </c>
      <c r="B38" s="197" t="s">
        <v>53</v>
      </c>
      <c r="C38" s="203" t="s">
        <v>213</v>
      </c>
      <c r="D38" s="199">
        <v>422</v>
      </c>
      <c r="E38" s="199">
        <v>422</v>
      </c>
      <c r="F38" s="199">
        <v>422</v>
      </c>
      <c r="G38" s="199">
        <v>422</v>
      </c>
      <c r="H38" s="199">
        <v>422</v>
      </c>
      <c r="I38" s="199">
        <v>422</v>
      </c>
      <c r="J38" s="199">
        <v>422</v>
      </c>
      <c r="K38" s="199">
        <v>422</v>
      </c>
      <c r="L38" s="199">
        <v>422</v>
      </c>
      <c r="M38" s="199">
        <v>422</v>
      </c>
      <c r="N38" s="199">
        <v>422</v>
      </c>
      <c r="O38" s="199">
        <v>422</v>
      </c>
      <c r="P38" s="197">
        <v>1</v>
      </c>
      <c r="Q38" s="200">
        <v>43435</v>
      </c>
      <c r="R38" s="200">
        <v>50678</v>
      </c>
      <c r="S38" s="201" t="s">
        <v>214</v>
      </c>
    </row>
    <row r="39" spans="1:19" ht="13.95" customHeight="1" x14ac:dyDescent="0.3">
      <c r="A39" s="202">
        <v>152999</v>
      </c>
      <c r="B39" s="197" t="s">
        <v>54</v>
      </c>
      <c r="C39" s="203" t="s">
        <v>213</v>
      </c>
      <c r="D39" s="199">
        <v>105.5</v>
      </c>
      <c r="E39" s="199">
        <v>105.5</v>
      </c>
      <c r="F39" s="199">
        <v>105.5</v>
      </c>
      <c r="G39" s="199">
        <v>105.5</v>
      </c>
      <c r="H39" s="199">
        <v>105.5</v>
      </c>
      <c r="I39" s="199">
        <v>105.5</v>
      </c>
      <c r="J39" s="199">
        <v>105.5</v>
      </c>
      <c r="K39" s="199">
        <v>105.5</v>
      </c>
      <c r="L39" s="199">
        <v>105.5</v>
      </c>
      <c r="M39" s="199">
        <v>105.5</v>
      </c>
      <c r="N39" s="199">
        <v>105.5</v>
      </c>
      <c r="O39" s="199">
        <v>105.5</v>
      </c>
      <c r="P39" s="197">
        <v>1</v>
      </c>
      <c r="Q39" s="200">
        <v>43435</v>
      </c>
      <c r="R39" s="200">
        <v>50678</v>
      </c>
      <c r="S39" s="201" t="s">
        <v>214</v>
      </c>
    </row>
    <row r="40" spans="1:19" ht="13.95" customHeight="1" x14ac:dyDescent="0.3">
      <c r="A40" s="202" t="s">
        <v>228</v>
      </c>
      <c r="B40" s="197" t="s">
        <v>72</v>
      </c>
      <c r="C40" s="203" t="s">
        <v>213</v>
      </c>
      <c r="D40" s="199">
        <v>60</v>
      </c>
      <c r="E40" s="199">
        <v>60</v>
      </c>
      <c r="F40" s="199">
        <v>60</v>
      </c>
      <c r="G40" s="199">
        <v>60</v>
      </c>
      <c r="H40" s="199">
        <v>60</v>
      </c>
      <c r="I40" s="199">
        <v>60</v>
      </c>
      <c r="J40" s="199">
        <v>60</v>
      </c>
      <c r="K40" s="199">
        <v>60</v>
      </c>
      <c r="L40" s="199">
        <v>60</v>
      </c>
      <c r="M40" s="199">
        <v>60</v>
      </c>
      <c r="N40" s="199">
        <v>60</v>
      </c>
      <c r="O40" s="199">
        <v>60</v>
      </c>
      <c r="P40" s="215">
        <v>1</v>
      </c>
      <c r="Q40" s="200">
        <v>44409</v>
      </c>
      <c r="R40" s="200">
        <v>73050</v>
      </c>
      <c r="S40" s="201" t="s">
        <v>214</v>
      </c>
    </row>
    <row r="41" spans="1:19" ht="13.95" customHeight="1" x14ac:dyDescent="0.3">
      <c r="A41" s="202" t="s">
        <v>79</v>
      </c>
      <c r="B41" s="197" t="s">
        <v>78</v>
      </c>
      <c r="C41" s="203" t="s">
        <v>213</v>
      </c>
      <c r="D41" s="205">
        <v>80</v>
      </c>
      <c r="E41" s="205">
        <v>80</v>
      </c>
      <c r="F41" s="205">
        <v>80</v>
      </c>
      <c r="G41" s="205">
        <v>80</v>
      </c>
      <c r="H41" s="205">
        <v>80</v>
      </c>
      <c r="I41" s="205">
        <v>80</v>
      </c>
      <c r="J41" s="205">
        <v>80</v>
      </c>
      <c r="K41" s="205">
        <v>80</v>
      </c>
      <c r="L41" s="205">
        <v>80</v>
      </c>
      <c r="M41" s="205">
        <v>80</v>
      </c>
      <c r="N41" s="205">
        <v>80</v>
      </c>
      <c r="O41" s="204">
        <v>80</v>
      </c>
      <c r="P41" s="215">
        <v>1</v>
      </c>
      <c r="Q41" s="200">
        <v>45061</v>
      </c>
      <c r="R41" s="200">
        <v>73050</v>
      </c>
      <c r="S41" s="201" t="s">
        <v>214</v>
      </c>
    </row>
    <row r="42" spans="1:19" x14ac:dyDescent="0.3">
      <c r="A42" s="207" t="s">
        <v>229</v>
      </c>
      <c r="B42" s="211" t="s">
        <v>230</v>
      </c>
      <c r="C42" s="211"/>
      <c r="D42" s="181">
        <f t="shared" ref="D42:O42" si="4">SUMIF($P$30:$P$41, 1, D$30:D$41)</f>
        <v>1124.21</v>
      </c>
      <c r="E42" s="181">
        <f t="shared" si="4"/>
        <v>1106.21</v>
      </c>
      <c r="F42" s="181">
        <f t="shared" si="4"/>
        <v>1106.21</v>
      </c>
      <c r="G42" s="181">
        <f t="shared" si="4"/>
        <v>1106.21</v>
      </c>
      <c r="H42" s="181">
        <f t="shared" si="4"/>
        <v>1106.21</v>
      </c>
      <c r="I42" s="181">
        <f t="shared" si="4"/>
        <v>1106.21</v>
      </c>
      <c r="J42" s="181">
        <f t="shared" si="4"/>
        <v>1106.21</v>
      </c>
      <c r="K42" s="181">
        <f t="shared" si="4"/>
        <v>1106.21</v>
      </c>
      <c r="L42" s="181">
        <f t="shared" si="4"/>
        <v>1106.21</v>
      </c>
      <c r="M42" s="181">
        <f t="shared" si="4"/>
        <v>1106.21</v>
      </c>
      <c r="N42" s="181">
        <f t="shared" si="4"/>
        <v>1106.21</v>
      </c>
      <c r="O42" s="181">
        <f t="shared" si="4"/>
        <v>1106.21</v>
      </c>
    </row>
    <row r="43" spans="1:19" x14ac:dyDescent="0.3">
      <c r="B43" s="211" t="s">
        <v>231</v>
      </c>
      <c r="C43" s="211"/>
      <c r="D43" s="181">
        <f t="shared" ref="D43:O43" si="5">SUMIF($P$30:$P$41, 2, D$30:D$41)</f>
        <v>0</v>
      </c>
      <c r="E43" s="181">
        <f t="shared" si="5"/>
        <v>0</v>
      </c>
      <c r="F43" s="181">
        <f t="shared" si="5"/>
        <v>0</v>
      </c>
      <c r="G43" s="181">
        <f t="shared" si="5"/>
        <v>0</v>
      </c>
      <c r="H43" s="181">
        <f t="shared" si="5"/>
        <v>0</v>
      </c>
      <c r="I43" s="181">
        <f t="shared" si="5"/>
        <v>0</v>
      </c>
      <c r="J43" s="181">
        <f t="shared" si="5"/>
        <v>0</v>
      </c>
      <c r="K43" s="181">
        <f t="shared" si="5"/>
        <v>0</v>
      </c>
      <c r="L43" s="181">
        <f t="shared" si="5"/>
        <v>0</v>
      </c>
      <c r="M43" s="181">
        <f t="shared" si="5"/>
        <v>0</v>
      </c>
      <c r="N43" s="181">
        <f t="shared" si="5"/>
        <v>0</v>
      </c>
      <c r="O43" s="181">
        <f t="shared" si="5"/>
        <v>0</v>
      </c>
    </row>
    <row r="44" spans="1:19" x14ac:dyDescent="0.3">
      <c r="B44" s="216" t="s">
        <v>232</v>
      </c>
      <c r="C44" s="216"/>
      <c r="D44" s="217">
        <f>SUM(D42:D43)</f>
        <v>1124.21</v>
      </c>
      <c r="E44" s="217">
        <f t="shared" ref="E44:O44" si="6">SUM(E42:E43)</f>
        <v>1106.21</v>
      </c>
      <c r="F44" s="217">
        <f t="shared" si="6"/>
        <v>1106.21</v>
      </c>
      <c r="G44" s="217">
        <f t="shared" si="6"/>
        <v>1106.21</v>
      </c>
      <c r="H44" s="217">
        <f t="shared" si="6"/>
        <v>1106.21</v>
      </c>
      <c r="I44" s="217">
        <f t="shared" si="6"/>
        <v>1106.21</v>
      </c>
      <c r="J44" s="217">
        <f t="shared" si="6"/>
        <v>1106.21</v>
      </c>
      <c r="K44" s="217">
        <f t="shared" si="6"/>
        <v>1106.21</v>
      </c>
      <c r="L44" s="217">
        <f t="shared" si="6"/>
        <v>1106.21</v>
      </c>
      <c r="M44" s="217">
        <f t="shared" si="6"/>
        <v>1106.21</v>
      </c>
      <c r="N44" s="217">
        <f t="shared" si="6"/>
        <v>1106.21</v>
      </c>
      <c r="O44" s="217">
        <f t="shared" si="6"/>
        <v>1106.21</v>
      </c>
    </row>
  </sheetData>
  <protectedRanges>
    <protectedRange sqref="A19:A20" name="Edit Range_1"/>
    <protectedRange sqref="D18:O18" name="Edit Range_4"/>
    <protectedRange sqref="D19:O19" name="Edit Range_5"/>
    <protectedRange sqref="D20:O20" name="Edit Range_6"/>
  </protectedRanges>
  <dataValidations count="1">
    <dataValidation type="decimal" operator="greaterThanOrEqual" allowBlank="1" showInputMessage="1" showErrorMessage="1" sqref="D18:O20" xr:uid="{3C4D43D1-73C7-4C5F-96D0-55BE53D9FB90}">
      <formula1>0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1669748DF16242B490C8BC3B1A8A46" ma:contentTypeVersion="0" ma:contentTypeDescription="Create a new document." ma:contentTypeScope="" ma:versionID="47e2cad9b645c7a2d0b6dd598f563408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042A86-8221-45B3-B751-1B6BE44C5D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8061AE62-6A92-4754-9AD0-63A95ACE0F89}">
  <ds:schemaRefs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A9F3136-178C-431D-ADCA-2D13F5F1F14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PGE CAM eligible contracts '24</vt:lpstr>
      <vt:lpstr>PGE CAM eligible contracts '25</vt:lpstr>
      <vt:lpstr>PGE CAM eligible contracts '26</vt:lpstr>
      <vt:lpstr>SCE CAM List 2024</vt:lpstr>
      <vt:lpstr>SCE CAM List 2025</vt:lpstr>
      <vt:lpstr>SCE CAM List 2026</vt:lpstr>
      <vt:lpstr>SDGE CAM eligible contracts</vt:lpstr>
    </vt:vector>
  </TitlesOfParts>
  <Company>Pacific Gas and Electric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Jarman</dc:creator>
  <cp:lastModifiedBy>Chow, Lily</cp:lastModifiedBy>
  <cp:lastPrinted>2013-05-09T21:16:18Z</cp:lastPrinted>
  <dcterms:created xsi:type="dcterms:W3CDTF">2012-02-06T22:54:11Z</dcterms:created>
  <dcterms:modified xsi:type="dcterms:W3CDTF">2023-09-27T15:37:14Z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0x010100421669748DF16242B490C8BC3B1A8A46</vt:lpwstr>
  </property>
  <property fmtid="{D5CDD505-2E9C-101B-9397-08002B2CF9AE}" pid="3" name="MSIP_Label_fe50d7ff-dac2-44e7-b4b1-f9f0ac2f0a92_Enabled">
    <vt:lpwstr>true</vt:lpwstr>
  </property>
  <property fmtid="{D5CDD505-2E9C-101B-9397-08002B2CF9AE}" pid="4" name="MSIP_Label_fe50d7ff-dac2-44e7-b4b1-f9f0ac2f0a92_SetDate">
    <vt:lpwstr>2022-09-06T21:42:09Z</vt:lpwstr>
  </property>
  <property fmtid="{D5CDD505-2E9C-101B-9397-08002B2CF9AE}" pid="5" name="MSIP_Label_fe50d7ff-dac2-44e7-b4b1-f9f0ac2f0a92_Method">
    <vt:lpwstr>Privileged</vt:lpwstr>
  </property>
  <property fmtid="{D5CDD505-2E9C-101B-9397-08002B2CF9AE}" pid="6" name="MSIP_Label_fe50d7ff-dac2-44e7-b4b1-f9f0ac2f0a92_Name">
    <vt:lpwstr>Internal</vt:lpwstr>
  </property>
  <property fmtid="{D5CDD505-2E9C-101B-9397-08002B2CF9AE}" pid="7" name="MSIP_Label_fe50d7ff-dac2-44e7-b4b1-f9f0ac2f0a92_SiteId">
    <vt:lpwstr>44ae661a-ece6-41aa-bc96-7c2c85a08941</vt:lpwstr>
  </property>
  <property fmtid="{D5CDD505-2E9C-101B-9397-08002B2CF9AE}" pid="8" name="MSIP_Label_fe50d7ff-dac2-44e7-b4b1-f9f0ac2f0a92_ActionId">
    <vt:lpwstr>6e800375-b4bf-40d1-bf28-18658e122ff2</vt:lpwstr>
  </property>
  <property fmtid="{D5CDD505-2E9C-101B-9397-08002B2CF9AE}" pid="9" name="MSIP_Label_fe50d7ff-dac2-44e7-b4b1-f9f0ac2f0a92_ContentBits">
    <vt:lpwstr>3</vt:lpwstr>
  </property>
</Properties>
</file>