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4_{2ED2D139-1C5C-4556-B5A1-43F26DC1A891}"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February 2024" sheetId="2" r:id="rId2"/>
  </sheets>
  <definedNames>
    <definedName name="_Order1" hidden="1">0</definedName>
    <definedName name="_Order2" hidden="1">0</definedName>
    <definedName name="_xlnm.Print_Area" localSheetId="1">'DA Load - February 2024'!$A$1:$M$22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10" i="2"/>
  <c r="F13" i="2" l="1"/>
  <c r="E13" i="2"/>
  <c r="D13" i="2"/>
  <c r="C13" i="2"/>
  <c r="B13" i="2"/>
  <c r="F8" i="2"/>
  <c r="E8" i="2"/>
  <c r="D8" i="2"/>
  <c r="C8" i="2"/>
  <c r="B8" i="2"/>
  <c r="H11" i="2"/>
  <c r="H12" i="2"/>
  <c r="H9"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<sst xmlns="http://schemas.openxmlformats.org/spreadsheetml/2006/main" count="63" uniqueCount="61">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</sst>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45366</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4508</v>
      </c>
      <c r="C6" s="83">
        <v>33698</v>
      </c>
      <c r="D6" s="83">
        <v>23638</v>
      </c>
      <c r="E6" s="83">
        <v>1474</v>
      </c>
      <c r="F6" s="83">
        <v>868</v>
      </c>
      <c r="G6" s="84">
        <v>0</v>
      </c>
      <c r="H6" s="57">
        <f>SUM(B6:G6)</f>
        <v>64186</v>
      </c>
      <c r="I6" s="56" t="s">
        <v>51</v>
      </c>
      <c r="J6" s="38"/>
      <c r="K6"/>
      <c r="L6"/>
      <c r="M6"/>
      <c r="N6"/>
      <c r="O6"/>
      <c r="P6"/>
      <c r="Q6"/>
    </row>
    <row r="7" spans="1:19" ht="13.5" customHeight="1" thickBot="1">
      <c r="A7" s="26" t="s">
        <v>39</v>
      </c>
      <c r="B7" s="85">
        <v>10980921</v>
      </c>
      <c r="C7" s="86">
        <v>1164983</v>
      </c>
      <c r="D7" s="86">
        <v>258132</v>
      </c>
      <c r="E7" s="86">
        <v>5321</v>
      </c>
      <c r="F7" s="86">
        <v>120209</v>
      </c>
      <c r="G7" s="87">
        <v>0</v>
      </c>
      <c r="H7" s="59">
        <f>SUM(B7:G7)</f>
        <v>12529566</v>
      </c>
      <c r="I7"/>
      <c r="J7" s="38"/>
      <c r="K7"/>
      <c r="L7"/>
      <c r="M7"/>
      <c r="N7"/>
      <c r="O7"/>
      <c r="P7"/>
      <c r="Q7"/>
    </row>
    <row r="8" spans="1:19" ht="27.75" customHeight="1" thickBot="1">
      <c r="A8" s="28" t="s">
        <v>40</v>
      </c>
      <c r="B8" s="60">
        <f>B6/B7</f>
        <v>4.1053022783790174E-4</v>
      </c>
      <c r="C8" s="61">
        <f>C6/C7</f>
        <v>2.8925743980813455E-2</v>
      </c>
      <c r="D8" s="61">
        <f>D6/D7</f>
        <v>9.1573303581113541E-2</v>
      </c>
      <c r="E8" s="61">
        <f>E6/E7</f>
        <v>0.27701559857169705</v>
      </c>
      <c r="F8" s="61">
        <f>F6/F7</f>
        <v>7.2207571812426688E-3</v>
      </c>
      <c r="G8" s="62">
        <v>0</v>
      </c>
      <c r="H8" s="63">
        <f>+H6/H7</f>
        <v>5.1227632305859598E-3</v>
      </c>
      <c r="I8"/>
      <c r="J8" s="24"/>
      <c r="K8"/>
      <c r="L8"/>
      <c r="M8"/>
      <c r="N8"/>
      <c r="O8"/>
      <c r="P8"/>
      <c r="Q8"/>
    </row>
    <row r="9" spans="1:19" ht="29.25" customHeight="1" thickBot="1">
      <c r="A9" s="27" t="s">
        <v>41</v>
      </c>
      <c r="B9" s="58">
        <v>27985856</v>
      </c>
      <c r="C9" s="58">
        <v>558044678</v>
      </c>
      <c r="D9" s="58">
        <v>10607585378</v>
      </c>
      <c r="E9" s="58">
        <v>16118167410</v>
      </c>
      <c r="F9" s="58">
        <v>240198078</v>
      </c>
      <c r="G9" s="58">
        <v>0</v>
      </c>
      <c r="H9" s="57">
        <f>SUM(B9:G9)</f>
        <v>27551981400</v>
      </c>
      <c r="I9" s="56" t="s">
        <v>51</v>
      </c>
      <c r="J9" s="24"/>
      <c r="K9"/>
      <c r="L9"/>
      <c r="M9"/>
      <c r="N9"/>
      <c r="O9"/>
      <c r="P9"/>
      <c r="Q9"/>
    </row>
    <row r="10" spans="1:19" ht="29.25" customHeight="1" thickBot="1">
      <c r="A10" s="70" t="s">
        <v>56</v>
      </c>
      <c r="B10" s="58">
        <v>0</v>
      </c>
      <c r="C10" s="58">
        <v>3095441.544500384</v>
      </c>
      <c r="D10" s="58">
        <v>56164295.221501119</v>
      </c>
      <c r="E10" s="58">
        <v>36437724.266999997</v>
      </c>
      <c r="F10" s="58">
        <v>141118</v>
      </c>
      <c r="G10" s="58">
        <v>75972961</v>
      </c>
      <c r="H10" s="57">
        <f>SUM(B10:G10)</f>
        <v>171811540.03300148</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55476987839</v>
      </c>
      <c r="C12" s="58">
        <v>12895738062</v>
      </c>
      <c r="D12" s="58">
        <v>48985318927</v>
      </c>
      <c r="E12" s="58">
        <v>39019928905</v>
      </c>
      <c r="F12" s="58">
        <v>7925796070</v>
      </c>
      <c r="G12" s="58">
        <v>0</v>
      </c>
      <c r="H12" s="57">
        <f t="shared" si="0"/>
        <v>164303769803</v>
      </c>
      <c r="I12" s="25"/>
      <c r="J12" s="24"/>
      <c r="K12"/>
      <c r="L12"/>
      <c r="M12"/>
      <c r="N12"/>
      <c r="O12"/>
      <c r="P12"/>
      <c r="Q12"/>
    </row>
    <row r="13" spans="1:19" ht="23.25" customHeight="1" thickBot="1">
      <c r="A13" s="72" t="s">
        <v>59</v>
      </c>
      <c r="B13" s="64">
        <f>B9/B12</f>
        <v>5.0445882320103376E-4</v>
      </c>
      <c r="C13" s="65">
        <f>C9/C12</f>
        <v>4.3273574208551567E-2</v>
      </c>
      <c r="D13" s="65">
        <f>D9/D12</f>
        <v>0.21654621446494762</v>
      </c>
      <c r="E13" s="65">
        <f>E9/E12</f>
        <v>0.41307526339276912</v>
      </c>
      <c r="F13" s="65">
        <f>F9/F12</f>
        <v>3.0305861503196613E-2</v>
      </c>
      <c r="G13" s="66">
        <v>0</v>
      </c>
      <c r="H13" s="73">
        <f>H9/H12</f>
        <v>0.16768928328932919</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11391978912</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12252630132</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3907372356</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27551981400</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February 2024</vt:lpstr>
      <vt:lpstr>'DA Load - February 2024'!Print_Area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2024-03-15T22:49:34Z</dcterms:modified>
</cp:coreProperties>
</file>