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S\Desktop\"/>
    </mc:Choice>
  </mc:AlternateContent>
  <xr:revisionPtr revIDLastSave="0" documentId="13_ncr:1_{12386089-12C9-4F27-82E8-C8CDD07C0703}" xr6:coauthVersionLast="47" xr6:coauthVersionMax="47" xr10:uidLastSave="{00000000-0000-0000-0000-000000000000}"/>
  <bookViews>
    <workbookView xWindow="-120" yWindow="-120" windowWidth="20730" windowHeight="11160" firstSheet="1" activeTab="2" xr2:uid="{68163BED-6038-4B8A-93F9-9FA830DC59DA}"/>
  </bookViews>
  <sheets>
    <sheet name="Forecasted System Revenues" sheetId="1" r:id="rId1"/>
    <sheet name="Forecasted Bundled Res Avg Rate" sheetId="2" r:id="rId2"/>
    <sheet name="Forecasted Bund EUB (Non-CARE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E6" i="2"/>
  <c r="D6" i="2"/>
  <c r="C6" i="2"/>
  <c r="F5" i="2" l="1"/>
  <c r="E5" i="2"/>
  <c r="D5" i="2"/>
  <c r="C5" i="2"/>
  <c r="F4" i="2" l="1"/>
  <c r="E4" i="2"/>
  <c r="D4" i="2"/>
  <c r="C4" i="2"/>
</calcChain>
</file>

<file path=xl/sharedStrings.xml><?xml version="1.0" encoding="utf-8"?>
<sst xmlns="http://schemas.openxmlformats.org/spreadsheetml/2006/main" count="40" uniqueCount="24">
  <si>
    <t>PG&amp;E</t>
  </si>
  <si>
    <t>SCE</t>
  </si>
  <si>
    <t>SDG&amp;E</t>
  </si>
  <si>
    <t>Source:</t>
  </si>
  <si>
    <t>Q1-2022 Cost and Rate Trackers, as adjusted by Energy Division staff.</t>
  </si>
  <si>
    <t>Year-End, ($000)</t>
  </si>
  <si>
    <t>Year-End, ($/kWh)</t>
  </si>
  <si>
    <t>Climate Zone</t>
  </si>
  <si>
    <t>P</t>
  </si>
  <si>
    <t>Q</t>
  </si>
  <si>
    <t>R</t>
  </si>
  <si>
    <t>S</t>
  </si>
  <si>
    <t>T</t>
  </si>
  <si>
    <t>V</t>
  </si>
  <si>
    <t>W</t>
  </si>
  <si>
    <t>X</t>
  </si>
  <si>
    <t>Y</t>
  </si>
  <si>
    <t>Z</t>
  </si>
  <si>
    <t>Basic, Year-End, ($/Month)</t>
  </si>
  <si>
    <t>All-Electric, Year-End, ($/Month)</t>
  </si>
  <si>
    <t>Coastal</t>
  </si>
  <si>
    <t>Mountain</t>
  </si>
  <si>
    <t>Desert</t>
  </si>
  <si>
    <t>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</si>
</sst>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5" formatCode="&quot;$&quot;#,##0.000_);\(&quot;$&quot;#,##0.0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37" fontId="0" fillId="0" borderId="0" xfId="0" applyNumberFormat="1" applyBorder="1" applyAlignment="1"/>
    <xf numFmtId="0" fontId="0" fillId="0" borderId="4" xfId="0" applyBorder="1"/>
    <xf numFmtId="37" fontId="0" fillId="0" borderId="5" xfId="0" applyNumberForma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7" fontId="0" fillId="0" borderId="3" xfId="0" applyNumberFormat="1" applyBorder="1" applyAlignment="1"/>
    <xf numFmtId="37" fontId="0" fillId="0" borderId="4" xfId="0" applyNumberFormat="1" applyBorder="1" applyAlignment="1"/>
    <xf numFmtId="37" fontId="0" fillId="0" borderId="9" xfId="0" applyNumberFormat="1" applyBorder="1" applyAlignment="1"/>
    <xf numFmtId="37" fontId="0" fillId="0" borderId="10" xfId="0" applyNumberFormat="1" applyBorder="1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9" xfId="0" applyNumberFormat="1" applyBorder="1"/>
    <xf numFmtId="165" fontId="0" fillId="0" borderId="10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7" fontId="0" fillId="0" borderId="9" xfId="0" applyNumberFormat="1" applyBorder="1" applyAlignment="1">
      <alignment horizontal="right"/>
    </xf>
    <xf numFmtId="7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center"/>
    </xf>
  </cellXfs>
  <cellStyles count="2">
    <cellStyle name="Normal" xfId="0" builtinId="0"/>
    <cellStyle name="Normal 2" xfId="1" xr:uid="{7258B946-9106-4AF9-A056-BB06D85EF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A4A5-3C1F-413E-B1B8-B60E6BD2F026}">
  <dimension ref="B2:F11"/>
  <sheetViews>
    <sheetView workbookViewId="0">
      <selection activeCell="J17" sqref="J17"/>
    </sheetView>
  </sheetViews>
  <sheetFormatPr defaultRowHeight="15" x14ac:dyDescent="0.25"/>
  <cols>
    <col min="2" max="6" width="10.7109375" customWidth="1"/>
  </cols>
  <sheetData>
    <row r="2" spans="2:6" x14ac:dyDescent="0.25">
      <c r="B2" s="1"/>
      <c r="C2" s="6" t="s">
        <v>5</v>
      </c>
      <c r="D2" s="7"/>
      <c r="E2" s="7"/>
      <c r="F2" s="8"/>
    </row>
    <row r="3" spans="2:6" x14ac:dyDescent="0.25">
      <c r="B3" s="2"/>
      <c r="C3" s="13">
        <v>2022</v>
      </c>
      <c r="D3" s="14">
        <v>2023</v>
      </c>
      <c r="E3" s="15">
        <v>2024</v>
      </c>
      <c r="F3" s="13">
        <v>2025</v>
      </c>
    </row>
    <row r="4" spans="2:6" x14ac:dyDescent="0.25">
      <c r="B4" s="2" t="s">
        <v>0</v>
      </c>
      <c r="C4" s="11">
        <v>15666370.565159351</v>
      </c>
      <c r="D4" s="3">
        <v>18033475.763836298</v>
      </c>
      <c r="E4" s="9">
        <v>18879492.917067073</v>
      </c>
      <c r="F4" s="11">
        <v>19729435.355741147</v>
      </c>
    </row>
    <row r="5" spans="2:6" x14ac:dyDescent="0.25">
      <c r="B5" s="2" t="s">
        <v>1</v>
      </c>
      <c r="C5" s="11">
        <v>15357573.894911628</v>
      </c>
      <c r="D5" s="3">
        <v>16796883.759325888</v>
      </c>
      <c r="E5" s="9">
        <v>16968484.004082792</v>
      </c>
      <c r="F5" s="11">
        <v>17738819.201192867</v>
      </c>
    </row>
    <row r="6" spans="2:6" x14ac:dyDescent="0.25">
      <c r="B6" s="4" t="s">
        <v>2</v>
      </c>
      <c r="C6" s="12">
        <v>4378825.5930122202</v>
      </c>
      <c r="D6" s="5">
        <v>4712116.4347005663</v>
      </c>
      <c r="E6" s="10">
        <v>5215444.6369314576</v>
      </c>
      <c r="F6" s="12">
        <v>5433602.2661920879</v>
      </c>
    </row>
    <row r="10" spans="2:6" x14ac:dyDescent="0.25">
      <c r="B10" t="s">
        <v>3</v>
      </c>
    </row>
    <row r="11" spans="2:6" x14ac:dyDescent="0.25">
      <c r="B11" t="s">
        <v>4</v>
      </c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6828-A19E-4377-B77F-7B4B8E89A7DA}">
  <dimension ref="B2:F11"/>
  <sheetViews>
    <sheetView workbookViewId="0">
      <selection activeCell="G16" sqref="G16"/>
    </sheetView>
  </sheetViews>
  <sheetFormatPr defaultRowHeight="15" x14ac:dyDescent="0.25"/>
  <cols>
    <col min="2" max="6" width="10.7109375" customWidth="1"/>
  </cols>
  <sheetData>
    <row r="2" spans="2:6" x14ac:dyDescent="0.25">
      <c r="B2" s="1"/>
      <c r="C2" s="6" t="s">
        <v>6</v>
      </c>
      <c r="D2" s="7"/>
      <c r="E2" s="7"/>
      <c r="F2" s="8"/>
    </row>
    <row r="3" spans="2:6" x14ac:dyDescent="0.25">
      <c r="B3" s="2"/>
      <c r="C3" s="13">
        <v>2022</v>
      </c>
      <c r="D3" s="14">
        <v>2023</v>
      </c>
      <c r="E3" s="13">
        <v>2024</v>
      </c>
      <c r="F3" s="16">
        <v>2025</v>
      </c>
    </row>
    <row r="4" spans="2:6" x14ac:dyDescent="0.25">
      <c r="B4" s="2" t="s">
        <v>0</v>
      </c>
      <c r="C4" s="17">
        <f>30.5696833812177/100</f>
        <v>0.30569683381217699</v>
      </c>
      <c r="D4" s="17">
        <f>33.9530487906191/100</f>
        <v>0.339530487906191</v>
      </c>
      <c r="E4" s="17">
        <f>35.312168922203/100</f>
        <v>0.35312168922203002</v>
      </c>
      <c r="F4" s="17">
        <f>36.6960626336329/100</f>
        <v>0.36696062633632898</v>
      </c>
    </row>
    <row r="5" spans="2:6" x14ac:dyDescent="0.25">
      <c r="B5" s="2" t="s">
        <v>1</v>
      </c>
      <c r="C5" s="17">
        <f>26.2480402115535/100</f>
        <v>0.26248040211553503</v>
      </c>
      <c r="D5" s="17">
        <f>28.354245849425/100</f>
        <v>0.28354245849424997</v>
      </c>
      <c r="E5" s="17">
        <f>28.4387545203592/100</f>
        <v>0.284387545203592</v>
      </c>
      <c r="F5" s="17">
        <f>29.612934425441/100</f>
        <v>0.29612934425441001</v>
      </c>
    </row>
    <row r="6" spans="2:6" x14ac:dyDescent="0.25">
      <c r="B6" s="4" t="s">
        <v>2</v>
      </c>
      <c r="C6" s="18">
        <f>35.555402685727/100</f>
        <v>0.35555402685727006</v>
      </c>
      <c r="D6" s="18">
        <f>37.2889821838433/100</f>
        <v>0.372889821838433</v>
      </c>
      <c r="E6" s="18">
        <f>41.1595716113353/100</f>
        <v>0.41159571611335299</v>
      </c>
      <c r="F6" s="18">
        <f>42.8073990408212/100</f>
        <v>0.42807399040821204</v>
      </c>
    </row>
    <row r="10" spans="2:6" x14ac:dyDescent="0.25">
      <c r="B10" t="s">
        <v>3</v>
      </c>
    </row>
    <row r="11" spans="2:6" x14ac:dyDescent="0.25">
      <c r="B11" t="s">
        <v>4</v>
      </c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6C01-7F74-4AA7-AC12-32FC39F6A1AE}">
  <dimension ref="B2:J38"/>
  <sheetViews>
    <sheetView tabSelected="1" topLeftCell="A10" workbookViewId="0">
      <selection activeCell="N31" sqref="N31"/>
    </sheetView>
  </sheetViews>
  <sheetFormatPr defaultRowHeight="15" x14ac:dyDescent="0.25"/>
  <cols>
    <col min="2" max="2" width="15.28515625" customWidth="1"/>
    <col min="3" max="10" width="10.7109375" customWidth="1"/>
  </cols>
  <sheetData>
    <row r="2" spans="2:10" x14ac:dyDescent="0.25"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2:10" x14ac:dyDescent="0.25">
      <c r="B3" s="1"/>
      <c r="C3" s="6" t="s">
        <v>18</v>
      </c>
      <c r="D3" s="7"/>
      <c r="E3" s="7"/>
      <c r="F3" s="8"/>
      <c r="G3" s="6" t="s">
        <v>19</v>
      </c>
      <c r="H3" s="7"/>
      <c r="I3" s="7"/>
      <c r="J3" s="8"/>
    </row>
    <row r="4" spans="2:10" x14ac:dyDescent="0.25">
      <c r="B4" s="23" t="s">
        <v>7</v>
      </c>
      <c r="C4" s="13">
        <v>2022</v>
      </c>
      <c r="D4" s="14">
        <v>2023</v>
      </c>
      <c r="E4" s="13">
        <v>2024</v>
      </c>
      <c r="F4" s="16">
        <v>2025</v>
      </c>
      <c r="G4" s="13">
        <v>2022</v>
      </c>
      <c r="H4" s="14">
        <v>2023</v>
      </c>
      <c r="I4" s="13">
        <v>2024</v>
      </c>
      <c r="J4" s="16">
        <v>2025</v>
      </c>
    </row>
    <row r="5" spans="2:10" x14ac:dyDescent="0.25">
      <c r="B5" s="19" t="s">
        <v>8</v>
      </c>
      <c r="C5" s="21">
        <v>122.98693767189179</v>
      </c>
      <c r="D5" s="21">
        <v>136.61809929163277</v>
      </c>
      <c r="E5" s="21">
        <v>142.09382654319873</v>
      </c>
      <c r="F5" s="21">
        <v>147.66936349011709</v>
      </c>
      <c r="G5" s="21">
        <v>233.53365460405033</v>
      </c>
      <c r="H5" s="21">
        <v>258.79769237048129</v>
      </c>
      <c r="I5" s="21">
        <v>268.94642245977099</v>
      </c>
      <c r="J5" s="21">
        <v>279.28014015196527</v>
      </c>
    </row>
    <row r="6" spans="2:10" x14ac:dyDescent="0.25">
      <c r="B6" s="19" t="s">
        <v>9</v>
      </c>
      <c r="C6" s="21">
        <v>109.7620236830753</v>
      </c>
      <c r="D6" s="21">
        <v>122.00152220551287</v>
      </c>
      <c r="E6" s="21">
        <v>126.91820924029592</v>
      </c>
      <c r="F6" s="21">
        <v>131.92451597535612</v>
      </c>
      <c r="G6" s="21">
        <v>209.45752913723052</v>
      </c>
      <c r="H6" s="21">
        <v>232.18802639318605</v>
      </c>
      <c r="I6" s="21">
        <v>241.31901660064023</v>
      </c>
      <c r="J6" s="21">
        <v>250.61644339432348</v>
      </c>
    </row>
    <row r="7" spans="2:10" x14ac:dyDescent="0.25">
      <c r="B7" s="19" t="s">
        <v>10</v>
      </c>
      <c r="C7" s="21">
        <v>133.15994843251988</v>
      </c>
      <c r="D7" s="21">
        <v>147.86162012710966</v>
      </c>
      <c r="E7" s="21">
        <v>153.76737831466244</v>
      </c>
      <c r="F7" s="21">
        <v>159.78078465531786</v>
      </c>
      <c r="G7" s="21">
        <v>254.89697720136931</v>
      </c>
      <c r="H7" s="21">
        <v>282.40908612498271</v>
      </c>
      <c r="I7" s="21">
        <v>293.46088117984482</v>
      </c>
      <c r="J7" s="21">
        <v>304.71412459888683</v>
      </c>
    </row>
    <row r="8" spans="2:10" x14ac:dyDescent="0.25">
      <c r="B8" s="19" t="s">
        <v>11</v>
      </c>
      <c r="C8" s="21">
        <v>122.30873695451659</v>
      </c>
      <c r="D8" s="21">
        <v>135.86853123593434</v>
      </c>
      <c r="E8" s="21">
        <v>141.31558975843447</v>
      </c>
      <c r="F8" s="21">
        <v>146.86193541243705</v>
      </c>
      <c r="G8" s="21">
        <v>225.73434635423544</v>
      </c>
      <c r="H8" s="21">
        <v>250.177659729949</v>
      </c>
      <c r="I8" s="21">
        <v>259.99669943498213</v>
      </c>
      <c r="J8" s="21">
        <v>269.9947172586447</v>
      </c>
    </row>
    <row r="9" spans="2:10" x14ac:dyDescent="0.25">
      <c r="B9" s="19" t="s">
        <v>12</v>
      </c>
      <c r="C9" s="21">
        <v>72.121883868751368</v>
      </c>
      <c r="D9" s="21">
        <v>80.400495114248514</v>
      </c>
      <c r="E9" s="21">
        <v>83.726067685880182</v>
      </c>
      <c r="F9" s="21">
        <v>87.112257664113329</v>
      </c>
      <c r="G9" s="21">
        <v>111.11842511782571</v>
      </c>
      <c r="H9" s="21">
        <v>123.50065831690979</v>
      </c>
      <c r="I9" s="21">
        <v>128.4746828098244</v>
      </c>
      <c r="J9" s="21">
        <v>133.5393721307162</v>
      </c>
    </row>
    <row r="10" spans="2:10" x14ac:dyDescent="0.25">
      <c r="B10" s="19" t="s">
        <v>13</v>
      </c>
      <c r="C10" s="21">
        <v>78.564790683815829</v>
      </c>
      <c r="D10" s="21">
        <v>87.521391643383879</v>
      </c>
      <c r="E10" s="21">
        <v>91.119317141140542</v>
      </c>
      <c r="F10" s="21">
        <v>94.782824402073814</v>
      </c>
      <c r="G10" s="21">
        <v>145.028460986586</v>
      </c>
      <c r="H10" s="21">
        <v>160.97906110183263</v>
      </c>
      <c r="I10" s="21">
        <v>167.38652204803677</v>
      </c>
      <c r="J10" s="21">
        <v>173.91077601471872</v>
      </c>
    </row>
    <row r="11" spans="2:10" x14ac:dyDescent="0.25">
      <c r="B11" s="19" t="s">
        <v>14</v>
      </c>
      <c r="C11" s="21">
        <v>134.51634986727029</v>
      </c>
      <c r="D11" s="21">
        <v>149.36075623850653</v>
      </c>
      <c r="E11" s="21">
        <v>155.32385188419093</v>
      </c>
      <c r="F11" s="21">
        <v>161.39564081067795</v>
      </c>
      <c r="G11" s="21">
        <v>209.11842877854295</v>
      </c>
      <c r="H11" s="21">
        <v>231.81324236533681</v>
      </c>
      <c r="I11" s="21">
        <v>240.92989820825812</v>
      </c>
      <c r="J11" s="21">
        <v>250.21272935548348</v>
      </c>
    </row>
    <row r="12" spans="2:10" x14ac:dyDescent="0.25">
      <c r="B12" s="19" t="s">
        <v>15</v>
      </c>
      <c r="C12" s="21">
        <v>99.589012922447225</v>
      </c>
      <c r="D12" s="21">
        <v>110.75800137003603</v>
      </c>
      <c r="E12" s="21">
        <v>115.2446574688322</v>
      </c>
      <c r="F12" s="21">
        <v>119.81309481015536</v>
      </c>
      <c r="G12" s="21">
        <v>128.07344305220585</v>
      </c>
      <c r="H12" s="21">
        <v>142.23985970937122</v>
      </c>
      <c r="I12" s="21">
        <v>147.9306024289306</v>
      </c>
      <c r="J12" s="21">
        <v>153.72507407271749</v>
      </c>
    </row>
    <row r="13" spans="2:10" x14ac:dyDescent="0.25">
      <c r="B13" s="19" t="s">
        <v>16</v>
      </c>
      <c r="C13" s="21">
        <v>112.81392691126371</v>
      </c>
      <c r="D13" s="21">
        <v>125.37457845615593</v>
      </c>
      <c r="E13" s="21">
        <v>130.420274771735</v>
      </c>
      <c r="F13" s="21">
        <v>135.55794232491633</v>
      </c>
      <c r="G13" s="21">
        <v>207.76202734379251</v>
      </c>
      <c r="H13" s="21">
        <v>230.31410625393994</v>
      </c>
      <c r="I13" s="21">
        <v>239.37342463872963</v>
      </c>
      <c r="J13" s="21">
        <v>248.59787320012336</v>
      </c>
    </row>
    <row r="14" spans="2:10" x14ac:dyDescent="0.25">
      <c r="B14" s="20" t="s">
        <v>17</v>
      </c>
      <c r="C14" s="22">
        <v>69.409080999250548</v>
      </c>
      <c r="D14" s="22">
        <v>77.402222891454684</v>
      </c>
      <c r="E14" s="22">
        <v>80.613120546823197</v>
      </c>
      <c r="F14" s="22">
        <v>83.882545353393127</v>
      </c>
      <c r="G14" s="22">
        <v>129.09074412826865</v>
      </c>
      <c r="H14" s="22">
        <v>143.36421179291889</v>
      </c>
      <c r="I14" s="22">
        <v>149.09795760607696</v>
      </c>
      <c r="J14" s="22">
        <v>154.93621618923757</v>
      </c>
    </row>
    <row r="16" spans="2:10" x14ac:dyDescent="0.25">
      <c r="B16" s="6" t="s">
        <v>1</v>
      </c>
      <c r="C16" s="7"/>
      <c r="D16" s="7"/>
      <c r="E16" s="7"/>
      <c r="F16" s="7"/>
      <c r="G16" s="7"/>
      <c r="H16" s="7"/>
      <c r="I16" s="7"/>
      <c r="J16" s="8"/>
    </row>
    <row r="17" spans="2:10" x14ac:dyDescent="0.25">
      <c r="B17" s="1"/>
      <c r="C17" s="6" t="s">
        <v>18</v>
      </c>
      <c r="D17" s="7"/>
      <c r="E17" s="7"/>
      <c r="F17" s="8"/>
      <c r="G17" s="6" t="s">
        <v>19</v>
      </c>
      <c r="H17" s="7"/>
      <c r="I17" s="7"/>
      <c r="J17" s="8"/>
    </row>
    <row r="18" spans="2:10" x14ac:dyDescent="0.25">
      <c r="B18" s="23" t="s">
        <v>7</v>
      </c>
      <c r="C18" s="13">
        <v>2022</v>
      </c>
      <c r="D18" s="14">
        <v>2023</v>
      </c>
      <c r="E18" s="13">
        <v>2024</v>
      </c>
      <c r="F18" s="16">
        <v>2025</v>
      </c>
      <c r="G18" s="13">
        <v>2022</v>
      </c>
      <c r="H18" s="14">
        <v>2023</v>
      </c>
      <c r="I18" s="13">
        <v>2024</v>
      </c>
      <c r="J18" s="16">
        <v>2025</v>
      </c>
    </row>
    <row r="19" spans="2:10" x14ac:dyDescent="0.25">
      <c r="B19" s="19">
        <v>5</v>
      </c>
      <c r="C19" s="21">
        <v>161.70692574079362</v>
      </c>
      <c r="D19" s="21">
        <v>172.79447972781952</v>
      </c>
      <c r="E19" s="21">
        <v>172.79447972781952</v>
      </c>
      <c r="F19" s="21">
        <v>177.71293699997912</v>
      </c>
      <c r="G19" s="21">
        <v>225.01258331271788</v>
      </c>
      <c r="H19" s="21">
        <v>240.46611551807814</v>
      </c>
      <c r="I19" s="21">
        <v>240.46611551807814</v>
      </c>
      <c r="J19" s="21">
        <v>247.32132794319435</v>
      </c>
    </row>
    <row r="20" spans="2:10" x14ac:dyDescent="0.25">
      <c r="B20" s="19">
        <v>6</v>
      </c>
      <c r="C20" s="21">
        <v>101.05127243932203</v>
      </c>
      <c r="D20" s="21">
        <v>107.95561008692057</v>
      </c>
      <c r="E20" s="21">
        <v>107.95561008692057</v>
      </c>
      <c r="F20" s="21">
        <v>111.01838567764268</v>
      </c>
      <c r="G20" s="21">
        <v>103.40683179083551</v>
      </c>
      <c r="H20" s="21">
        <v>110.47362444190696</v>
      </c>
      <c r="I20" s="21">
        <v>110.47362444190696</v>
      </c>
      <c r="J20" s="21">
        <v>113.60846534064603</v>
      </c>
    </row>
    <row r="21" spans="2:10" x14ac:dyDescent="0.25">
      <c r="B21" s="19">
        <v>8</v>
      </c>
      <c r="C21" s="21">
        <v>100.46238260144368</v>
      </c>
      <c r="D21" s="21">
        <v>107.326106498174</v>
      </c>
      <c r="E21" s="21">
        <v>107.326106498174</v>
      </c>
      <c r="F21" s="21">
        <v>110.37086576189184</v>
      </c>
      <c r="G21" s="21">
        <v>104.58461146659222</v>
      </c>
      <c r="H21" s="21">
        <v>111.73263161940014</v>
      </c>
      <c r="I21" s="21">
        <v>111.73263161940014</v>
      </c>
      <c r="J21" s="21">
        <v>114.90350517214772</v>
      </c>
    </row>
    <row r="22" spans="2:10" x14ac:dyDescent="0.25">
      <c r="B22" s="19">
        <v>9</v>
      </c>
      <c r="C22" s="21">
        <v>121.95686168400401</v>
      </c>
      <c r="D22" s="21">
        <v>130.30298748742459</v>
      </c>
      <c r="E22" s="21">
        <v>130.30298748742459</v>
      </c>
      <c r="F22" s="21">
        <v>134.00534268679749</v>
      </c>
      <c r="G22" s="21">
        <v>121.66241676506483</v>
      </c>
      <c r="H22" s="21">
        <v>129.98823569305131</v>
      </c>
      <c r="I22" s="21">
        <v>129.98823569305131</v>
      </c>
      <c r="J22" s="21">
        <v>133.68158272892205</v>
      </c>
    </row>
    <row r="23" spans="2:10" x14ac:dyDescent="0.25">
      <c r="B23" s="19">
        <v>10</v>
      </c>
      <c r="C23" s="21">
        <v>130.20131941430111</v>
      </c>
      <c r="D23" s="21">
        <v>139.11603772987687</v>
      </c>
      <c r="E23" s="21">
        <v>139.11603772987687</v>
      </c>
      <c r="F23" s="21">
        <v>143.07062150730923</v>
      </c>
      <c r="G23" s="21">
        <v>147.5735696317129</v>
      </c>
      <c r="H23" s="21">
        <v>157.68639359790134</v>
      </c>
      <c r="I23" s="21">
        <v>157.68639359790134</v>
      </c>
      <c r="J23" s="21">
        <v>162.17245902195899</v>
      </c>
    </row>
    <row r="24" spans="2:10" x14ac:dyDescent="0.25">
      <c r="B24" s="19">
        <v>13</v>
      </c>
      <c r="C24" s="21">
        <v>139.91800173929414</v>
      </c>
      <c r="D24" s="21">
        <v>149.50284694419562</v>
      </c>
      <c r="E24" s="21">
        <v>149.50284694419562</v>
      </c>
      <c r="F24" s="21">
        <v>153.75470011719807</v>
      </c>
      <c r="G24" s="21">
        <v>216.47368066348159</v>
      </c>
      <c r="H24" s="21">
        <v>231.33831348125258</v>
      </c>
      <c r="I24" s="21">
        <v>231.33831348125258</v>
      </c>
      <c r="J24" s="21">
        <v>237.9322891648072</v>
      </c>
    </row>
    <row r="25" spans="2:10" x14ac:dyDescent="0.25">
      <c r="B25" s="19">
        <v>14</v>
      </c>
      <c r="C25" s="21">
        <v>126.66798038703092</v>
      </c>
      <c r="D25" s="21">
        <v>135.33901619739731</v>
      </c>
      <c r="E25" s="21">
        <v>135.33901619739731</v>
      </c>
      <c r="F25" s="21">
        <v>139.18550201280416</v>
      </c>
      <c r="G25" s="21">
        <v>180.25695563396212</v>
      </c>
      <c r="H25" s="21">
        <v>192.62384277333717</v>
      </c>
      <c r="I25" s="21">
        <v>192.62384277333717</v>
      </c>
      <c r="J25" s="21">
        <v>198.10981434613055</v>
      </c>
    </row>
    <row r="26" spans="2:10" x14ac:dyDescent="0.25">
      <c r="B26" s="19">
        <v>15</v>
      </c>
      <c r="C26" s="21">
        <v>195.86253633773879</v>
      </c>
      <c r="D26" s="21">
        <v>209.30568787512183</v>
      </c>
      <c r="E26" s="21">
        <v>209.30568787512183</v>
      </c>
      <c r="F26" s="21">
        <v>215.26909211352782</v>
      </c>
      <c r="G26" s="21">
        <v>179.07917595820538</v>
      </c>
      <c r="H26" s="21">
        <v>191.36483559584397</v>
      </c>
      <c r="I26" s="21">
        <v>191.36483559584397</v>
      </c>
      <c r="J26" s="21">
        <v>196.81477451462888</v>
      </c>
    </row>
    <row r="27" spans="2:10" x14ac:dyDescent="0.25">
      <c r="B27" s="20">
        <v>16</v>
      </c>
      <c r="C27" s="22">
        <v>117.54018789991626</v>
      </c>
      <c r="D27" s="22">
        <v>125.58171057182517</v>
      </c>
      <c r="E27" s="22">
        <v>125.58171057182517</v>
      </c>
      <c r="F27" s="22">
        <v>129.1489433186662</v>
      </c>
      <c r="G27" s="22">
        <v>176.72361660669196</v>
      </c>
      <c r="H27" s="22">
        <v>188.84682124085762</v>
      </c>
      <c r="I27" s="22">
        <v>188.84682124085762</v>
      </c>
      <c r="J27" s="22">
        <v>194.22469485162551</v>
      </c>
    </row>
    <row r="29" spans="2:10" x14ac:dyDescent="0.25">
      <c r="B29" s="6" t="s">
        <v>2</v>
      </c>
      <c r="C29" s="7"/>
      <c r="D29" s="7"/>
      <c r="E29" s="7"/>
      <c r="F29" s="7"/>
      <c r="G29" s="7"/>
      <c r="H29" s="7"/>
      <c r="I29" s="7"/>
      <c r="J29" s="8"/>
    </row>
    <row r="30" spans="2:10" x14ac:dyDescent="0.25">
      <c r="B30" s="1"/>
      <c r="C30" s="6" t="s">
        <v>18</v>
      </c>
      <c r="D30" s="7"/>
      <c r="E30" s="7"/>
      <c r="F30" s="8"/>
      <c r="G30" s="6" t="s">
        <v>19</v>
      </c>
      <c r="H30" s="7"/>
      <c r="I30" s="7"/>
      <c r="J30" s="8"/>
    </row>
    <row r="31" spans="2:10" x14ac:dyDescent="0.25">
      <c r="B31" s="23" t="s">
        <v>7</v>
      </c>
      <c r="C31" s="13">
        <v>2022</v>
      </c>
      <c r="D31" s="14">
        <v>2023</v>
      </c>
      <c r="E31" s="13">
        <v>2024</v>
      </c>
      <c r="F31" s="16">
        <v>2025</v>
      </c>
      <c r="G31" s="13">
        <v>2022</v>
      </c>
      <c r="H31" s="14">
        <v>2023</v>
      </c>
      <c r="I31" s="13">
        <v>2024</v>
      </c>
      <c r="J31" s="16">
        <v>2025</v>
      </c>
    </row>
    <row r="32" spans="2:10" x14ac:dyDescent="0.25">
      <c r="B32" s="19" t="s">
        <v>20</v>
      </c>
      <c r="C32" s="21">
        <v>113.55944551429229</v>
      </c>
      <c r="D32" s="21">
        <v>118.49828067215287</v>
      </c>
      <c r="E32" s="21">
        <v>129.52529337443343</v>
      </c>
      <c r="F32" s="21">
        <v>134.21982745935728</v>
      </c>
      <c r="G32" s="21">
        <v>95.25568357734511</v>
      </c>
      <c r="H32" s="21">
        <v>99.398466389529816</v>
      </c>
      <c r="I32" s="21">
        <v>108.64812085917588</v>
      </c>
      <c r="J32" s="21">
        <v>112.58597958428108</v>
      </c>
    </row>
    <row r="33" spans="2:10" x14ac:dyDescent="0.25">
      <c r="B33" s="19" t="s">
        <v>21</v>
      </c>
      <c r="C33" s="21">
        <v>164.31864922223463</v>
      </c>
      <c r="D33" s="21">
        <v>171.46506243511701</v>
      </c>
      <c r="E33" s="21">
        <v>187.42096838366368</v>
      </c>
      <c r="F33" s="21">
        <v>194.21388196358552</v>
      </c>
      <c r="G33" s="21">
        <v>239.71354007404543</v>
      </c>
      <c r="H33" s="21">
        <v>250.1389666351844</v>
      </c>
      <c r="I33" s="21">
        <v>273.41597577637867</v>
      </c>
      <c r="J33" s="21">
        <v>283.32570525241539</v>
      </c>
    </row>
    <row r="34" spans="2:10" x14ac:dyDescent="0.25">
      <c r="B34" s="19" t="s">
        <v>22</v>
      </c>
      <c r="C34" s="21">
        <v>161.72359790792265</v>
      </c>
      <c r="D34" s="21">
        <v>168.75714925705134</v>
      </c>
      <c r="E34" s="21">
        <v>184.46106679832474</v>
      </c>
      <c r="F34" s="21">
        <v>191.14670126296036</v>
      </c>
      <c r="G34" s="21">
        <v>212.30979819491085</v>
      </c>
      <c r="H34" s="21">
        <v>221.54340347481107</v>
      </c>
      <c r="I34" s="21">
        <v>242.15941503519912</v>
      </c>
      <c r="J34" s="21">
        <v>250.93627705381357</v>
      </c>
    </row>
    <row r="35" spans="2:10" x14ac:dyDescent="0.25">
      <c r="B35" s="20" t="s">
        <v>23</v>
      </c>
      <c r="C35" s="22">
        <v>123.73204666639526</v>
      </c>
      <c r="D35" s="22">
        <v>129.1133003301702</v>
      </c>
      <c r="E35" s="22">
        <v>141.12810758896219</v>
      </c>
      <c r="F35" s="22">
        <v>146.24317580580791</v>
      </c>
      <c r="G35" s="22">
        <v>133.7316443975441</v>
      </c>
      <c r="H35" s="22">
        <v>139.54779244298319</v>
      </c>
      <c r="I35" s="22">
        <v>152.53359503113504</v>
      </c>
      <c r="J35" s="22">
        <v>158.06204543888356</v>
      </c>
    </row>
    <row r="37" spans="2:10" x14ac:dyDescent="0.25">
      <c r="B37" t="s">
        <v>3</v>
      </c>
    </row>
    <row r="38" spans="2:10" x14ac:dyDescent="0.25">
      <c r="B38" t="s">
        <v>4</v>
      </c>
    </row>
  </sheetData>
  <mergeCells count="9">
    <mergeCell ref="B16:J16"/>
    <mergeCell ref="C17:F17"/>
    <mergeCell ref="G17:J17"/>
    <mergeCell ref="B29:J29"/>
    <mergeCell ref="C30:F30"/>
    <mergeCell ref="G30:J30"/>
    <mergeCell ref="C3:F3"/>
    <mergeCell ref="G3:J3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Forecasted System Revenues</vt:lpstr>
      <vt:lpstr>Forecasted Bundled Res Avg Rate</vt:lpstr>
      <vt:lpstr>Forecasted Bund EUB (Non-CARE)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Sieren-Smith, Bridget</cp:lastModifiedBy>
  <dcterms:created xsi:type="dcterms:W3CDTF">2022-08-03T18:34:27Z</dcterms:created>
  <dcterms:modified xsi:type="dcterms:W3CDTF">2022-08-03T22:20:37Z</dcterms:modified>
</cp:coreProperties>
</file>